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50762048-4736-4116-B671-CAB1E8753D3B}" xr6:coauthVersionLast="47" xr6:coauthVersionMax="47" xr10:uidLastSave="{00000000-0000-0000-0000-000000000000}"/>
  <bookViews>
    <workbookView xWindow="28680" yWindow="-1665" windowWidth="29040" windowHeight="15840" xr2:uid="{00000000-000D-0000-FFFF-FFFF00000000}"/>
  </bookViews>
  <sheets>
    <sheet name="Calendar Proposal" sheetId="10" r:id="rId1"/>
    <sheet name="Academic Calendar Proposal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0" l="1"/>
  <c r="K14" i="10" s="1"/>
  <c r="J16" i="10" s="1"/>
  <c r="K16" i="10" s="1"/>
  <c r="L16" i="10" s="1"/>
  <c r="M16" i="10" s="1"/>
  <c r="N16" i="10" s="1"/>
  <c r="O16" i="10" s="1"/>
  <c r="P16" i="10" s="1"/>
  <c r="J17" i="10" s="1"/>
  <c r="J15" i="10" l="1"/>
  <c r="K17" i="10"/>
  <c r="C41" i="10"/>
  <c r="B43" i="10" s="1"/>
  <c r="C43" i="10" s="1"/>
  <c r="D43" i="10" s="1"/>
  <c r="E43" i="10" s="1"/>
  <c r="F43" i="10" s="1"/>
  <c r="G43" i="10" s="1"/>
  <c r="H43" i="10" s="1"/>
  <c r="B44" i="10" s="1"/>
  <c r="C23" i="10"/>
  <c r="B25" i="10" s="1"/>
  <c r="C25" i="10" s="1"/>
  <c r="D25" i="10" s="1"/>
  <c r="E25" i="10" s="1"/>
  <c r="F25" i="10" s="1"/>
  <c r="G25" i="10" s="1"/>
  <c r="H25" i="10" s="1"/>
  <c r="B26" i="10" s="1"/>
  <c r="K23" i="10"/>
  <c r="J25" i="10" s="1"/>
  <c r="K25" i="10" s="1"/>
  <c r="L25" i="10" s="1"/>
  <c r="M25" i="10" s="1"/>
  <c r="N25" i="10" s="1"/>
  <c r="O25" i="10" s="1"/>
  <c r="P25" i="10" s="1"/>
  <c r="J26" i="10" s="1"/>
  <c r="S23" i="10"/>
  <c r="R25" i="10" s="1"/>
  <c r="S25" i="10" s="1"/>
  <c r="T25" i="10" s="1"/>
  <c r="U25" i="10" s="1"/>
  <c r="V25" i="10" s="1"/>
  <c r="W25" i="10" s="1"/>
  <c r="X25" i="10" s="1"/>
  <c r="R26" i="10" s="1"/>
  <c r="K5" i="10"/>
  <c r="J7" i="10" s="1"/>
  <c r="K7" i="10" s="1"/>
  <c r="L7" i="10" s="1"/>
  <c r="M7" i="10" s="1"/>
  <c r="N7" i="10" s="1"/>
  <c r="O7" i="10" s="1"/>
  <c r="P7" i="10" s="1"/>
  <c r="J8" i="10" s="1"/>
  <c r="S5" i="10"/>
  <c r="R7" i="10" s="1"/>
  <c r="S7" i="10" s="1"/>
  <c r="T7" i="10" s="1"/>
  <c r="U7" i="10" s="1"/>
  <c r="V7" i="10" s="1"/>
  <c r="W7" i="10" s="1"/>
  <c r="X7" i="10" s="1"/>
  <c r="R8" i="10" s="1"/>
  <c r="C5" i="10"/>
  <c r="B7" i="10" s="1"/>
  <c r="C7" i="10" s="1"/>
  <c r="D7" i="10" s="1"/>
  <c r="E7" i="10" s="1"/>
  <c r="F7" i="10" s="1"/>
  <c r="G7" i="10" s="1"/>
  <c r="H7" i="10" s="1"/>
  <c r="B8" i="10" s="1"/>
  <c r="C32" i="10"/>
  <c r="B34" i="10" s="1"/>
  <c r="C34" i="10" s="1"/>
  <c r="D34" i="10" s="1"/>
  <c r="E34" i="10" s="1"/>
  <c r="F34" i="10" s="1"/>
  <c r="G34" i="10" s="1"/>
  <c r="H34" i="10" s="1"/>
  <c r="B35" i="10" s="1"/>
  <c r="S14" i="10"/>
  <c r="R16" i="10" s="1"/>
  <c r="S16" i="10" s="1"/>
  <c r="T16" i="10" s="1"/>
  <c r="U16" i="10" s="1"/>
  <c r="V16" i="10" s="1"/>
  <c r="W16" i="10" s="1"/>
  <c r="X16" i="10" s="1"/>
  <c r="R17" i="10" s="1"/>
  <c r="K32" i="10"/>
  <c r="J34" i="10" s="1"/>
  <c r="K34" i="10" s="1"/>
  <c r="L34" i="10" s="1"/>
  <c r="M34" i="10" s="1"/>
  <c r="N34" i="10" s="1"/>
  <c r="O34" i="10" s="1"/>
  <c r="P34" i="10" s="1"/>
  <c r="J35" i="10" s="1"/>
  <c r="C14" i="10"/>
  <c r="B16" i="10" s="1"/>
  <c r="C16" i="10" s="1"/>
  <c r="D16" i="10" s="1"/>
  <c r="E16" i="10" s="1"/>
  <c r="F16" i="10" s="1"/>
  <c r="G16" i="10" s="1"/>
  <c r="H16" i="10" s="1"/>
  <c r="B17" i="10" s="1"/>
  <c r="S32" i="10"/>
  <c r="R34" i="10" s="1"/>
  <c r="S34" i="10" s="1"/>
  <c r="T34" i="10" s="1"/>
  <c r="U34" i="10" s="1"/>
  <c r="V34" i="10" s="1"/>
  <c r="W34" i="10" s="1"/>
  <c r="X34" i="10" s="1"/>
  <c r="R35" i="10" s="1"/>
  <c r="C17" i="10" l="1"/>
  <c r="B15" i="10"/>
  <c r="J33" i="10"/>
  <c r="K35" i="10"/>
  <c r="R15" i="10"/>
  <c r="S17" i="10"/>
  <c r="B33" i="10"/>
  <c r="C35" i="10"/>
  <c r="K8" i="10"/>
  <c r="J6" i="10"/>
  <c r="R6" i="10"/>
  <c r="S8" i="10"/>
  <c r="R24" i="10"/>
  <c r="S26" i="10"/>
  <c r="R33" i="10"/>
  <c r="S35" i="10"/>
  <c r="J24" i="10"/>
  <c r="K26" i="10"/>
  <c r="C26" i="10"/>
  <c r="B24" i="10"/>
  <c r="K15" i="10"/>
  <c r="L17" i="10"/>
  <c r="C8" i="10"/>
  <c r="B6" i="10"/>
  <c r="B42" i="10"/>
  <c r="C44" i="10"/>
  <c r="S33" i="10" l="1"/>
  <c r="T35" i="10"/>
  <c r="C6" i="10"/>
  <c r="D8" i="10"/>
  <c r="S6" i="10"/>
  <c r="T8" i="10"/>
  <c r="C42" i="10"/>
  <c r="D44" i="10"/>
  <c r="D35" i="10"/>
  <c r="C33" i="10"/>
  <c r="T17" i="10"/>
  <c r="S15" i="10"/>
  <c r="K33" i="10"/>
  <c r="L35" i="10"/>
  <c r="L26" i="10"/>
  <c r="K24" i="10"/>
  <c r="S24" i="10"/>
  <c r="T26" i="10"/>
  <c r="L8" i="10"/>
  <c r="K6" i="10"/>
  <c r="L15" i="10"/>
  <c r="M17" i="10"/>
  <c r="C24" i="10"/>
  <c r="D26" i="10"/>
  <c r="D17" i="10"/>
  <c r="C15" i="10"/>
  <c r="L33" i="10" l="1"/>
  <c r="M35" i="10"/>
  <c r="U17" i="10"/>
  <c r="T15" i="10"/>
  <c r="E35" i="10"/>
  <c r="D33" i="10"/>
  <c r="M26" i="10"/>
  <c r="L24" i="10"/>
  <c r="D42" i="10"/>
  <c r="E44" i="10"/>
  <c r="T6" i="10"/>
  <c r="U8" i="10"/>
  <c r="T33" i="10"/>
  <c r="U35" i="10"/>
  <c r="E17" i="10"/>
  <c r="D15" i="10"/>
  <c r="D24" i="10"/>
  <c r="E26" i="10"/>
  <c r="M15" i="10"/>
  <c r="N17" i="10"/>
  <c r="D6" i="10"/>
  <c r="E8" i="10"/>
  <c r="M8" i="10"/>
  <c r="L6" i="10"/>
  <c r="T24" i="10"/>
  <c r="U26" i="10"/>
  <c r="F17" i="10" l="1"/>
  <c r="E15" i="10"/>
  <c r="N8" i="10"/>
  <c r="M6" i="10"/>
  <c r="E42" i="10"/>
  <c r="F44" i="10"/>
  <c r="V17" i="10"/>
  <c r="U15" i="10"/>
  <c r="U6" i="10"/>
  <c r="V8" i="10"/>
  <c r="U24" i="10"/>
  <c r="V26" i="10"/>
  <c r="E6" i="10"/>
  <c r="F8" i="10"/>
  <c r="N15" i="10"/>
  <c r="O17" i="10"/>
  <c r="M33" i="10"/>
  <c r="N35" i="10"/>
  <c r="V35" i="10"/>
  <c r="U33" i="10"/>
  <c r="N26" i="10"/>
  <c r="M24" i="10"/>
  <c r="F35" i="10"/>
  <c r="E33" i="10"/>
  <c r="E24" i="10"/>
  <c r="F26" i="10"/>
  <c r="F24" i="10" l="1"/>
  <c r="G26" i="10"/>
  <c r="F42" i="10"/>
  <c r="G44" i="10"/>
  <c r="O15" i="10"/>
  <c r="P17" i="10"/>
  <c r="V6" i="10"/>
  <c r="W8" i="10"/>
  <c r="G35" i="10"/>
  <c r="F33" i="10"/>
  <c r="O26" i="10"/>
  <c r="N24" i="10"/>
  <c r="N33" i="10"/>
  <c r="O35" i="10"/>
  <c r="F6" i="10"/>
  <c r="G8" i="10"/>
  <c r="V24" i="10"/>
  <c r="W26" i="10"/>
  <c r="W17" i="10"/>
  <c r="V15" i="10"/>
  <c r="W35" i="10"/>
  <c r="V33" i="10"/>
  <c r="N6" i="10"/>
  <c r="O8" i="10"/>
  <c r="G17" i="10"/>
  <c r="F15" i="10"/>
  <c r="H35" i="10" l="1"/>
  <c r="G33" i="10"/>
  <c r="W6" i="10"/>
  <c r="X8" i="10"/>
  <c r="G6" i="10"/>
  <c r="H8" i="10"/>
  <c r="G15" i="10"/>
  <c r="H17" i="10"/>
  <c r="X35" i="10"/>
  <c r="W33" i="10"/>
  <c r="W24" i="10"/>
  <c r="X26" i="10"/>
  <c r="G24" i="10"/>
  <c r="H26" i="10"/>
  <c r="O33" i="10"/>
  <c r="P35" i="10"/>
  <c r="P26" i="10"/>
  <c r="O24" i="10"/>
  <c r="O6" i="10"/>
  <c r="P8" i="10"/>
  <c r="P15" i="10"/>
  <c r="J18" i="10"/>
  <c r="K18" i="10" s="1"/>
  <c r="L18" i="10" s="1"/>
  <c r="M18" i="10" s="1"/>
  <c r="N18" i="10" s="1"/>
  <c r="O18" i="10" s="1"/>
  <c r="P18" i="10" s="1"/>
  <c r="J19" i="10" s="1"/>
  <c r="K19" i="10" s="1"/>
  <c r="L19" i="10" s="1"/>
  <c r="M19" i="10" s="1"/>
  <c r="N19" i="10" s="1"/>
  <c r="O19" i="10" s="1"/>
  <c r="P19" i="10" s="1"/>
  <c r="J20" i="10" s="1"/>
  <c r="K20" i="10" s="1"/>
  <c r="L20" i="10" s="1"/>
  <c r="M20" i="10" s="1"/>
  <c r="N20" i="10" s="1"/>
  <c r="O20" i="10" s="1"/>
  <c r="P20" i="10" s="1"/>
  <c r="J21" i="10" s="1"/>
  <c r="K21" i="10" s="1"/>
  <c r="G42" i="10"/>
  <c r="H44" i="10"/>
  <c r="X17" i="10"/>
  <c r="W15" i="10"/>
  <c r="P33" i="10" l="1"/>
  <c r="J36" i="10"/>
  <c r="K36" i="10" s="1"/>
  <c r="L36" i="10" s="1"/>
  <c r="M36" i="10" s="1"/>
  <c r="N36" i="10" s="1"/>
  <c r="O36" i="10" s="1"/>
  <c r="P36" i="10" s="1"/>
  <c r="J37" i="10" s="1"/>
  <c r="K37" i="10" s="1"/>
  <c r="L37" i="10" s="1"/>
  <c r="M37" i="10" s="1"/>
  <c r="N37" i="10" s="1"/>
  <c r="O37" i="10" s="1"/>
  <c r="P37" i="10" s="1"/>
  <c r="J38" i="10" s="1"/>
  <c r="K38" i="10" s="1"/>
  <c r="L38" i="10" s="1"/>
  <c r="M38" i="10" s="1"/>
  <c r="N38" i="10" s="1"/>
  <c r="O38" i="10" s="1"/>
  <c r="P38" i="10" s="1"/>
  <c r="J39" i="10" s="1"/>
  <c r="K39" i="10" s="1"/>
  <c r="R36" i="10"/>
  <c r="S36" i="10" s="1"/>
  <c r="T36" i="10" s="1"/>
  <c r="U36" i="10" s="1"/>
  <c r="V36" i="10" s="1"/>
  <c r="W36" i="10" s="1"/>
  <c r="X36" i="10" s="1"/>
  <c r="R37" i="10" s="1"/>
  <c r="S37" i="10" s="1"/>
  <c r="T37" i="10" s="1"/>
  <c r="U37" i="10" s="1"/>
  <c r="V37" i="10" s="1"/>
  <c r="W37" i="10" s="1"/>
  <c r="X37" i="10" s="1"/>
  <c r="R38" i="10" s="1"/>
  <c r="S38" i="10" s="1"/>
  <c r="T38" i="10" s="1"/>
  <c r="U38" i="10" s="1"/>
  <c r="V38" i="10" s="1"/>
  <c r="W38" i="10" s="1"/>
  <c r="X38" i="10" s="1"/>
  <c r="R39" i="10" s="1"/>
  <c r="S39" i="10" s="1"/>
  <c r="X33" i="10"/>
  <c r="H24" i="10"/>
  <c r="B27" i="10"/>
  <c r="C27" i="10" s="1"/>
  <c r="D27" i="10" s="1"/>
  <c r="E27" i="10" s="1"/>
  <c r="F27" i="10" s="1"/>
  <c r="G27" i="10" s="1"/>
  <c r="H27" i="10" s="1"/>
  <c r="B28" i="10" s="1"/>
  <c r="C28" i="10" s="1"/>
  <c r="D28" i="10" s="1"/>
  <c r="E28" i="10" s="1"/>
  <c r="F28" i="10" s="1"/>
  <c r="G28" i="10" s="1"/>
  <c r="H28" i="10" s="1"/>
  <c r="B29" i="10" s="1"/>
  <c r="C29" i="10" s="1"/>
  <c r="D29" i="10" s="1"/>
  <c r="E29" i="10" s="1"/>
  <c r="F29" i="10" s="1"/>
  <c r="G29" i="10" s="1"/>
  <c r="H29" i="10" s="1"/>
  <c r="B30" i="10" s="1"/>
  <c r="C30" i="10" s="1"/>
  <c r="H42" i="10"/>
  <c r="B45" i="10"/>
  <c r="C45" i="10" s="1"/>
  <c r="D45" i="10" s="1"/>
  <c r="E45" i="10" s="1"/>
  <c r="F45" i="10" s="1"/>
  <c r="G45" i="10" s="1"/>
  <c r="H45" i="10" s="1"/>
  <c r="B46" i="10" s="1"/>
  <c r="C46" i="10" s="1"/>
  <c r="D46" i="10" s="1"/>
  <c r="E46" i="10" s="1"/>
  <c r="F46" i="10" s="1"/>
  <c r="G46" i="10" s="1"/>
  <c r="H46" i="10" s="1"/>
  <c r="B47" i="10" s="1"/>
  <c r="C47" i="10" s="1"/>
  <c r="D47" i="10" s="1"/>
  <c r="E47" i="10" s="1"/>
  <c r="F47" i="10" s="1"/>
  <c r="G47" i="10" s="1"/>
  <c r="H47" i="10" s="1"/>
  <c r="B48" i="10" s="1"/>
  <c r="C48" i="10" s="1"/>
  <c r="X24" i="10"/>
  <c r="R27" i="10"/>
  <c r="S27" i="10" s="1"/>
  <c r="T27" i="10" s="1"/>
  <c r="U27" i="10" s="1"/>
  <c r="V27" i="10" s="1"/>
  <c r="W27" i="10" s="1"/>
  <c r="X27" i="10" s="1"/>
  <c r="R28" i="10" s="1"/>
  <c r="S28" i="10" s="1"/>
  <c r="T28" i="10" s="1"/>
  <c r="U28" i="10" s="1"/>
  <c r="V28" i="10" s="1"/>
  <c r="W28" i="10" s="1"/>
  <c r="X28" i="10" s="1"/>
  <c r="R29" i="10" s="1"/>
  <c r="S29" i="10" s="1"/>
  <c r="T29" i="10" s="1"/>
  <c r="U29" i="10" s="1"/>
  <c r="V29" i="10" s="1"/>
  <c r="W29" i="10" s="1"/>
  <c r="X29" i="10" s="1"/>
  <c r="R30" i="10" s="1"/>
  <c r="S30" i="10" s="1"/>
  <c r="R18" i="10"/>
  <c r="S18" i="10" s="1"/>
  <c r="T18" i="10" s="1"/>
  <c r="U18" i="10" s="1"/>
  <c r="V18" i="10" s="1"/>
  <c r="W18" i="10" s="1"/>
  <c r="X18" i="10" s="1"/>
  <c r="R19" i="10" s="1"/>
  <c r="S19" i="10" s="1"/>
  <c r="T19" i="10" s="1"/>
  <c r="U19" i="10" s="1"/>
  <c r="V19" i="10" s="1"/>
  <c r="W19" i="10" s="1"/>
  <c r="X19" i="10" s="1"/>
  <c r="R20" i="10" s="1"/>
  <c r="S20" i="10" s="1"/>
  <c r="T20" i="10" s="1"/>
  <c r="U20" i="10" s="1"/>
  <c r="V20" i="10" s="1"/>
  <c r="W20" i="10" s="1"/>
  <c r="X20" i="10" s="1"/>
  <c r="R21" i="10" s="1"/>
  <c r="S21" i="10" s="1"/>
  <c r="X15" i="10"/>
  <c r="H15" i="10"/>
  <c r="B18" i="10"/>
  <c r="C18" i="10" s="1"/>
  <c r="D18" i="10" s="1"/>
  <c r="E18" i="10" s="1"/>
  <c r="F18" i="10" s="1"/>
  <c r="G18" i="10" s="1"/>
  <c r="H18" i="10" s="1"/>
  <c r="B19" i="10" s="1"/>
  <c r="C19" i="10" s="1"/>
  <c r="D19" i="10" s="1"/>
  <c r="E19" i="10" s="1"/>
  <c r="F19" i="10" s="1"/>
  <c r="G19" i="10" s="1"/>
  <c r="H19" i="10" s="1"/>
  <c r="B20" i="10" s="1"/>
  <c r="C20" i="10" s="1"/>
  <c r="D20" i="10" s="1"/>
  <c r="E20" i="10" s="1"/>
  <c r="F20" i="10" s="1"/>
  <c r="G20" i="10" s="1"/>
  <c r="H20" i="10" s="1"/>
  <c r="B21" i="10" s="1"/>
  <c r="C21" i="10" s="1"/>
  <c r="B9" i="10"/>
  <c r="C9" i="10" s="1"/>
  <c r="D9" i="10" s="1"/>
  <c r="E9" i="10" s="1"/>
  <c r="F9" i="10" s="1"/>
  <c r="G9" i="10" s="1"/>
  <c r="H9" i="10" s="1"/>
  <c r="B10" i="10" s="1"/>
  <c r="C10" i="10" s="1"/>
  <c r="D10" i="10" s="1"/>
  <c r="E10" i="10" s="1"/>
  <c r="F10" i="10" s="1"/>
  <c r="G10" i="10" s="1"/>
  <c r="H10" i="10" s="1"/>
  <c r="B11" i="10" s="1"/>
  <c r="C11" i="10" s="1"/>
  <c r="D11" i="10" s="1"/>
  <c r="E11" i="10" s="1"/>
  <c r="F11" i="10" s="1"/>
  <c r="G11" i="10" s="1"/>
  <c r="H11" i="10" s="1"/>
  <c r="B12" i="10" s="1"/>
  <c r="C12" i="10" s="1"/>
  <c r="H6" i="10"/>
  <c r="P6" i="10"/>
  <c r="J9" i="10"/>
  <c r="K9" i="10" s="1"/>
  <c r="L9" i="10" s="1"/>
  <c r="M9" i="10" s="1"/>
  <c r="N9" i="10" s="1"/>
  <c r="O9" i="10" s="1"/>
  <c r="P9" i="10" s="1"/>
  <c r="J10" i="10" s="1"/>
  <c r="K10" i="10" s="1"/>
  <c r="L10" i="10" s="1"/>
  <c r="M10" i="10" s="1"/>
  <c r="N10" i="10" s="1"/>
  <c r="O10" i="10" s="1"/>
  <c r="P10" i="10" s="1"/>
  <c r="J11" i="10" s="1"/>
  <c r="K11" i="10" s="1"/>
  <c r="L11" i="10" s="1"/>
  <c r="M11" i="10" s="1"/>
  <c r="N11" i="10" s="1"/>
  <c r="O11" i="10" s="1"/>
  <c r="P11" i="10" s="1"/>
  <c r="J12" i="10" s="1"/>
  <c r="K12" i="10" s="1"/>
  <c r="X6" i="10"/>
  <c r="R9" i="10"/>
  <c r="S9" i="10" s="1"/>
  <c r="T9" i="10" s="1"/>
  <c r="U9" i="10" s="1"/>
  <c r="V9" i="10" s="1"/>
  <c r="W9" i="10" s="1"/>
  <c r="X9" i="10" s="1"/>
  <c r="R10" i="10" s="1"/>
  <c r="S10" i="10" s="1"/>
  <c r="T10" i="10" s="1"/>
  <c r="U10" i="10" s="1"/>
  <c r="V10" i="10" s="1"/>
  <c r="W10" i="10" s="1"/>
  <c r="X10" i="10" s="1"/>
  <c r="R11" i="10" s="1"/>
  <c r="S11" i="10" s="1"/>
  <c r="T11" i="10" s="1"/>
  <c r="U11" i="10" s="1"/>
  <c r="V11" i="10" s="1"/>
  <c r="W11" i="10" s="1"/>
  <c r="X11" i="10" s="1"/>
  <c r="R12" i="10" s="1"/>
  <c r="S12" i="10" s="1"/>
  <c r="J27" i="10"/>
  <c r="K27" i="10" s="1"/>
  <c r="L27" i="10" s="1"/>
  <c r="M27" i="10" s="1"/>
  <c r="N27" i="10" s="1"/>
  <c r="O27" i="10" s="1"/>
  <c r="P27" i="10" s="1"/>
  <c r="J28" i="10" s="1"/>
  <c r="K28" i="10" s="1"/>
  <c r="L28" i="10" s="1"/>
  <c r="M28" i="10" s="1"/>
  <c r="N28" i="10" s="1"/>
  <c r="O28" i="10" s="1"/>
  <c r="P28" i="10" s="1"/>
  <c r="J29" i="10" s="1"/>
  <c r="K29" i="10" s="1"/>
  <c r="L29" i="10" s="1"/>
  <c r="M29" i="10" s="1"/>
  <c r="N29" i="10" s="1"/>
  <c r="O29" i="10" s="1"/>
  <c r="P29" i="10" s="1"/>
  <c r="J30" i="10" s="1"/>
  <c r="K30" i="10" s="1"/>
  <c r="P24" i="10"/>
  <c r="B36" i="10"/>
  <c r="C36" i="10" s="1"/>
  <c r="D36" i="10" s="1"/>
  <c r="E36" i="10" s="1"/>
  <c r="F36" i="10" s="1"/>
  <c r="G36" i="10" s="1"/>
  <c r="H36" i="10" s="1"/>
  <c r="B37" i="10" s="1"/>
  <c r="C37" i="10" s="1"/>
  <c r="D37" i="10" s="1"/>
  <c r="E37" i="10" s="1"/>
  <c r="F37" i="10" s="1"/>
  <c r="G37" i="10" s="1"/>
  <c r="H37" i="10" s="1"/>
  <c r="B38" i="10" s="1"/>
  <c r="C38" i="10" s="1"/>
  <c r="D38" i="10" s="1"/>
  <c r="E38" i="10" s="1"/>
  <c r="F38" i="10" s="1"/>
  <c r="G38" i="10" s="1"/>
  <c r="H38" i="10" s="1"/>
  <c r="B39" i="10" s="1"/>
  <c r="C39" i="10" s="1"/>
  <c r="H33" i="10"/>
</calcChain>
</file>

<file path=xl/sharedStrings.xml><?xml version="1.0" encoding="utf-8"?>
<sst xmlns="http://schemas.openxmlformats.org/spreadsheetml/2006/main" count="82" uniqueCount="49">
  <si>
    <t>Year #</t>
  </si>
  <si>
    <t>Month #</t>
  </si>
  <si>
    <t>1st Day #</t>
  </si>
  <si>
    <t>Regular Term Start Date</t>
  </si>
  <si>
    <t>8 Week 1</t>
  </si>
  <si>
    <t>Holidays</t>
  </si>
  <si>
    <t>8 Week 2</t>
  </si>
  <si>
    <t>Student Breaks</t>
  </si>
  <si>
    <t>5 Week 1</t>
  </si>
  <si>
    <t>Commencement</t>
  </si>
  <si>
    <t>5 Week 2</t>
  </si>
  <si>
    <t>Final Exams</t>
  </si>
  <si>
    <t xml:space="preserve">  Input year desired in cell "B1" and this will give you 13 consecutive months</t>
  </si>
  <si>
    <t xml:space="preserve">  Input the number of the month you wish the 13 months to begin with in "B2"</t>
  </si>
  <si>
    <t>Classes Begin</t>
  </si>
  <si>
    <t>Last Day of Classes</t>
  </si>
  <si>
    <t>73 class days (43 MWF, 30TT)</t>
  </si>
  <si>
    <t>Labor Day Holiday</t>
  </si>
  <si>
    <t>First 8-Week Session Ends</t>
  </si>
  <si>
    <t>Second 8-Week Session Begins</t>
  </si>
  <si>
    <t>Fall Break</t>
  </si>
  <si>
    <t>Thanksgiving Break</t>
  </si>
  <si>
    <t>Thanksgiving Holiday</t>
  </si>
  <si>
    <t>73 class days (43 MWF, 30 TT)</t>
  </si>
  <si>
    <t>Martin Luther King Holiday</t>
  </si>
  <si>
    <t>Spring Break</t>
  </si>
  <si>
    <t>Memorial Day Holiday</t>
  </si>
  <si>
    <t>Independence Day Holiday</t>
  </si>
  <si>
    <t>Intersessions</t>
  </si>
  <si>
    <t>August 2026 Intersession (10 class days; includes Saturday)</t>
  </si>
  <si>
    <t>Fall 2026</t>
  </si>
  <si>
    <t xml:space="preserve">Spring 2027 </t>
  </si>
  <si>
    <t xml:space="preserve">May 2027 Intersession (10 class days; includes Saturday) </t>
  </si>
  <si>
    <t>Summer 2027 10-Week Session (48 class days)</t>
  </si>
  <si>
    <t>Summer 2027 First 5-Week Session (24 class days)</t>
  </si>
  <si>
    <t>Summer 2027 Second 5-Week Session (24 class days)</t>
  </si>
  <si>
    <t>Summer 2027 8-Week Session (37 class days)</t>
  </si>
  <si>
    <t>March 22-26, 2027</t>
  </si>
  <si>
    <t>Aug. 10:  Nine-month instructor appointments begin</t>
  </si>
  <si>
    <t>Reading Day</t>
  </si>
  <si>
    <t>Independence Day (Observed)</t>
  </si>
  <si>
    <t>May 10-14, 2027</t>
  </si>
  <si>
    <t xml:space="preserve">January 2027 Intersession (10 class days; includes Saturday) </t>
  </si>
  <si>
    <t>8 Week End</t>
  </si>
  <si>
    <t>12 Week End</t>
  </si>
  <si>
    <t>November 26-27, 2026</t>
  </si>
  <si>
    <t>Academic Calendar – 2026/2027 Academic Year</t>
  </si>
  <si>
    <t>October 12-13, 2026</t>
  </si>
  <si>
    <t>December 7-11,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</si>
</sst>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ddd"/>
    <numFmt numFmtId="166" formatCode="d"/>
    <numFmt numFmtId="167" formatCode="yyyy"/>
    <numFmt numFmtId="168" formatCode="mmmm\ \ \ \ yyyy"/>
    <numFmt numFmtId="169" formatCode="[$-409]mmmm\ d\,\ yyyy;@"/>
  </numFmts>
  <fonts count="18" x14ac:knownFonts="1">
    <font>
      <sz val="11"/>
      <color theme="1"/>
      <name val="Calibri"/>
      <family val="2"/>
      <scheme val="minor"/>
    </font>
    <font>
      <u/>
      <sz val="10"/>
      <color indexed="12"/>
      <name val="Verdana"/>
      <family val="2"/>
    </font>
    <font>
      <sz val="10"/>
      <color indexed="63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99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5" fillId="2" borderId="0" applyNumberFormat="0" applyBorder="0" applyAlignment="0" applyProtection="0"/>
  </cellStyleXfs>
  <cellXfs count="66">
    <xf numFmtId="0" fontId="0" fillId="0" borderId="0" xfId="0"/>
    <xf numFmtId="166" fontId="3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7" fontId="3" fillId="0" borderId="0" xfId="2" applyNumberFormat="1" applyFont="1" applyFill="1" applyBorder="1" applyAlignment="1" applyProtection="1">
      <alignment vertical="center"/>
    </xf>
    <xf numFmtId="168" fontId="3" fillId="0" borderId="0" xfId="2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/>
    <xf numFmtId="0" fontId="7" fillId="0" borderId="0" xfId="0" applyFont="1"/>
    <xf numFmtId="0" fontId="8" fillId="2" borderId="0" xfId="3" applyNumberFormat="1" applyFont="1" applyBorder="1" applyAlignment="1"/>
    <xf numFmtId="0" fontId="6" fillId="0" borderId="3" xfId="0" applyFont="1" applyBorder="1" applyAlignment="1">
      <alignment horizontal="center" vertical="center"/>
    </xf>
    <xf numFmtId="0" fontId="6" fillId="0" borderId="6" xfId="0" applyFont="1" applyBorder="1"/>
    <xf numFmtId="0" fontId="6" fillId="0" borderId="0" xfId="0" applyFont="1" applyAlignment="1">
      <alignment horizontal="right" vertical="center"/>
    </xf>
    <xf numFmtId="165" fontId="9" fillId="0" borderId="2" xfId="0" applyNumberFormat="1" applyFont="1" applyBorder="1" applyAlignment="1">
      <alignment horizontal="center" vertical="center"/>
    </xf>
    <xf numFmtId="0" fontId="6" fillId="11" borderId="7" xfId="0" applyFont="1" applyFill="1" applyBorder="1"/>
    <xf numFmtId="0" fontId="6" fillId="0" borderId="6" xfId="0" applyFont="1" applyBorder="1" applyAlignment="1">
      <alignment vertical="center"/>
    </xf>
    <xf numFmtId="166" fontId="6" fillId="0" borderId="1" xfId="0" applyNumberFormat="1" applyFont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10" borderId="8" xfId="0" applyFont="1" applyFill="1" applyBorder="1" applyAlignment="1">
      <alignment vertical="center"/>
    </xf>
    <xf numFmtId="166" fontId="6" fillId="4" borderId="1" xfId="0" applyNumberFormat="1" applyFont="1" applyFill="1" applyBorder="1" applyAlignment="1">
      <alignment horizontal="center" vertical="center"/>
    </xf>
    <xf numFmtId="166" fontId="6" fillId="9" borderId="1" xfId="0" applyNumberFormat="1" applyFont="1" applyFill="1" applyBorder="1" applyAlignment="1">
      <alignment horizontal="center" vertical="center"/>
    </xf>
    <xf numFmtId="166" fontId="6" fillId="7" borderId="1" xfId="0" applyNumberFormat="1" applyFont="1" applyFill="1" applyBorder="1" applyAlignment="1">
      <alignment horizontal="center" vertical="center"/>
    </xf>
    <xf numFmtId="166" fontId="6" fillId="5" borderId="1" xfId="0" applyNumberFormat="1" applyFont="1" applyFill="1" applyBorder="1" applyAlignment="1">
      <alignment horizontal="center" vertical="center"/>
    </xf>
    <xf numFmtId="0" fontId="6" fillId="3" borderId="7" xfId="0" applyFont="1" applyFill="1" applyBorder="1"/>
    <xf numFmtId="166" fontId="6" fillId="11" borderId="1" xfId="0" applyNumberFormat="1" applyFont="1" applyFill="1" applyBorder="1" applyAlignment="1">
      <alignment horizontal="center" vertical="center"/>
    </xf>
    <xf numFmtId="166" fontId="6" fillId="8" borderId="1" xfId="0" applyNumberFormat="1" applyFont="1" applyFill="1" applyBorder="1" applyAlignment="1">
      <alignment horizontal="center" vertical="center"/>
    </xf>
    <xf numFmtId="0" fontId="6" fillId="9" borderId="8" xfId="0" applyFont="1" applyFill="1" applyBorder="1" applyAlignment="1">
      <alignment vertical="center"/>
    </xf>
    <xf numFmtId="0" fontId="6" fillId="7" borderId="7" xfId="0" applyFont="1" applyFill="1" applyBorder="1"/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right" vertical="center"/>
    </xf>
    <xf numFmtId="0" fontId="6" fillId="8" borderId="8" xfId="0" applyFont="1" applyFill="1" applyBorder="1" applyAlignment="1">
      <alignment vertical="center"/>
    </xf>
    <xf numFmtId="166" fontId="6" fillId="10" borderId="1" xfId="0" applyNumberFormat="1" applyFont="1" applyFill="1" applyBorder="1" applyAlignment="1">
      <alignment horizontal="center" vertical="center"/>
    </xf>
    <xf numFmtId="166" fontId="6" fillId="12" borderId="1" xfId="0" applyNumberFormat="1" applyFont="1" applyFill="1" applyBorder="1" applyAlignment="1">
      <alignment horizontal="center" vertical="center"/>
    </xf>
    <xf numFmtId="166" fontId="6" fillId="13" borderId="10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wrapText="1"/>
    </xf>
    <xf numFmtId="165" fontId="7" fillId="0" borderId="1" xfId="1" applyNumberFormat="1" applyFont="1" applyBorder="1" applyAlignment="1">
      <alignment horizontal="center" vertical="top"/>
    </xf>
    <xf numFmtId="1" fontId="6" fillId="0" borderId="1" xfId="2" applyNumberFormat="1" applyFont="1" applyFill="1" applyBorder="1" applyAlignment="1" applyProtection="1">
      <alignment horizontal="center" vertical="top"/>
    </xf>
    <xf numFmtId="166" fontId="3" fillId="4" borderId="8" xfId="0" applyNumberFormat="1" applyFont="1" applyFill="1" applyBorder="1" applyAlignment="1">
      <alignment horizontal="center" vertical="center"/>
    </xf>
    <xf numFmtId="166" fontId="6" fillId="5" borderId="9" xfId="0" applyNumberFormat="1" applyFont="1" applyFill="1" applyBorder="1" applyAlignment="1">
      <alignment horizontal="center" vertical="center"/>
    </xf>
    <xf numFmtId="166" fontId="6" fillId="6" borderId="10" xfId="0" applyNumberFormat="1" applyFont="1" applyFill="1" applyBorder="1" applyAlignment="1">
      <alignment horizontal="center" vertical="center"/>
    </xf>
    <xf numFmtId="0" fontId="6" fillId="12" borderId="8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6" fontId="6" fillId="13" borderId="1" xfId="0" applyNumberFormat="1" applyFont="1" applyFill="1" applyBorder="1" applyAlignment="1">
      <alignment horizontal="center" vertical="center"/>
    </xf>
    <xf numFmtId="166" fontId="6" fillId="6" borderId="1" xfId="0" applyNumberFormat="1" applyFont="1" applyFill="1" applyBorder="1" applyAlignment="1">
      <alignment horizontal="center" vertical="center"/>
    </xf>
    <xf numFmtId="166" fontId="6" fillId="14" borderId="1" xfId="0" applyNumberFormat="1" applyFont="1" applyFill="1" applyBorder="1" applyAlignment="1">
      <alignment horizontal="center" vertical="center"/>
    </xf>
    <xf numFmtId="166" fontId="6" fillId="15" borderId="1" xfId="0" applyNumberFormat="1" applyFont="1" applyFill="1" applyBorder="1" applyAlignment="1">
      <alignment horizontal="center" vertical="center"/>
    </xf>
    <xf numFmtId="0" fontId="6" fillId="15" borderId="9" xfId="0" applyFont="1" applyFill="1" applyBorder="1"/>
    <xf numFmtId="169" fontId="12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68" fontId="6" fillId="0" borderId="4" xfId="2" applyNumberFormat="1" applyFont="1" applyFill="1" applyBorder="1" applyAlignment="1" applyProtection="1">
      <alignment horizontal="center" vertical="center" wrapText="1"/>
    </xf>
    <xf numFmtId="168" fontId="6" fillId="0" borderId="5" xfId="2" applyNumberFormat="1" applyFont="1" applyFill="1" applyBorder="1" applyAlignment="1" applyProtection="1">
      <alignment horizontal="center" vertical="center" wrapText="1"/>
    </xf>
    <xf numFmtId="168" fontId="6" fillId="0" borderId="4" xfId="2" applyNumberFormat="1" applyFont="1" applyFill="1" applyBorder="1" applyAlignment="1" applyProtection="1">
      <alignment horizontal="center" vertical="center"/>
    </xf>
    <xf numFmtId="168" fontId="6" fillId="0" borderId="5" xfId="2" applyNumberFormat="1" applyFont="1" applyFill="1" applyBorder="1" applyAlignment="1" applyProtection="1">
      <alignment horizontal="center" vertical="center"/>
    </xf>
    <xf numFmtId="169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</cellXfs>
  <cellStyles count="4">
    <cellStyle name="Accent2" xfId="3" builtinId="33"/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99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C1EE1-399E-4292-BBCA-699B4EC60997}">
  <sheetPr>
    <tabColor rgb="FFFFFF00"/>
  </sheetPr>
  <dimension ref="A1:AA48"/>
  <sheetViews>
    <sheetView tabSelected="1" zoomScale="90" zoomScaleNormal="90" workbookViewId="0"/>
  </sheetViews>
  <sheetFormatPr defaultRowHeight="15" x14ac:dyDescent="0.25"/>
  <cols>
    <col min="26" max="26" width="13" bestFit="1" customWidth="1"/>
    <col min="27" max="27" width="15" bestFit="1" customWidth="1"/>
  </cols>
  <sheetData>
    <row r="1" spans="1:27" x14ac:dyDescent="0.25">
      <c r="A1" s="6" t="s">
        <v>0</v>
      </c>
      <c r="B1" s="37">
        <v>2026</v>
      </c>
      <c r="C1" s="7"/>
      <c r="D1" s="8" t="s">
        <v>12</v>
      </c>
      <c r="E1" s="8"/>
      <c r="F1" s="8"/>
      <c r="G1" s="8"/>
      <c r="H1" s="8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x14ac:dyDescent="0.25">
      <c r="A2" s="6" t="s">
        <v>1</v>
      </c>
      <c r="B2" s="37">
        <v>8</v>
      </c>
      <c r="C2" s="7"/>
      <c r="D2" s="8" t="s">
        <v>13</v>
      </c>
      <c r="E2" s="8"/>
      <c r="F2" s="8"/>
      <c r="G2" s="8"/>
      <c r="H2" s="8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x14ac:dyDescent="0.25">
      <c r="A3" s="6" t="s">
        <v>2</v>
      </c>
      <c r="B3" s="36">
        <f>DATE(B1,B2,1)</f>
        <v>46235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5.75" thickBot="1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27" thickBot="1" x14ac:dyDescent="0.3">
      <c r="A5" s="7"/>
      <c r="B5" s="9"/>
      <c r="C5" s="60">
        <f>EDATE($B$3,0)</f>
        <v>46235</v>
      </c>
      <c r="D5" s="60"/>
      <c r="E5" s="60"/>
      <c r="F5" s="60"/>
      <c r="G5" s="60"/>
      <c r="H5" s="61"/>
      <c r="I5" s="7"/>
      <c r="J5" s="9"/>
      <c r="K5" s="62">
        <f>EDATE($B$3,1)</f>
        <v>46266</v>
      </c>
      <c r="L5" s="62"/>
      <c r="M5" s="62"/>
      <c r="N5" s="62"/>
      <c r="O5" s="62"/>
      <c r="P5" s="63"/>
      <c r="Q5" s="7"/>
      <c r="R5" s="9"/>
      <c r="S5" s="62">
        <f>EDATE($B$3,2)</f>
        <v>46296</v>
      </c>
      <c r="T5" s="62"/>
      <c r="U5" s="62"/>
      <c r="V5" s="62"/>
      <c r="W5" s="62"/>
      <c r="X5" s="63"/>
      <c r="Y5" s="7"/>
      <c r="Z5" s="35" t="s">
        <v>3</v>
      </c>
      <c r="AA5" s="5"/>
    </row>
    <row r="6" spans="1:27" ht="15.75" thickBot="1" x14ac:dyDescent="0.3">
      <c r="A6" s="11"/>
      <c r="B6" s="12">
        <f>B8</f>
        <v>46236</v>
      </c>
      <c r="C6" s="12">
        <f t="shared" ref="C6:H6" si="0">C8</f>
        <v>46237</v>
      </c>
      <c r="D6" s="12">
        <f t="shared" si="0"/>
        <v>46238</v>
      </c>
      <c r="E6" s="12">
        <f t="shared" si="0"/>
        <v>46239</v>
      </c>
      <c r="F6" s="12">
        <f t="shared" si="0"/>
        <v>46240</v>
      </c>
      <c r="G6" s="12">
        <f t="shared" si="0"/>
        <v>46241</v>
      </c>
      <c r="H6" s="12">
        <f t="shared" si="0"/>
        <v>46242</v>
      </c>
      <c r="I6" s="11"/>
      <c r="J6" s="12">
        <f>J8</f>
        <v>46271</v>
      </c>
      <c r="K6" s="12">
        <f t="shared" ref="K6:P6" si="1">K8</f>
        <v>46272</v>
      </c>
      <c r="L6" s="12">
        <f t="shared" si="1"/>
        <v>46273</v>
      </c>
      <c r="M6" s="12">
        <f t="shared" si="1"/>
        <v>46274</v>
      </c>
      <c r="N6" s="12">
        <f t="shared" si="1"/>
        <v>46275</v>
      </c>
      <c r="O6" s="12">
        <f t="shared" si="1"/>
        <v>46276</v>
      </c>
      <c r="P6" s="12">
        <f t="shared" si="1"/>
        <v>46277</v>
      </c>
      <c r="Q6" s="11"/>
      <c r="R6" s="12">
        <f>R8</f>
        <v>46299</v>
      </c>
      <c r="S6" s="12">
        <f t="shared" ref="S6:X6" si="2">S8</f>
        <v>46300</v>
      </c>
      <c r="T6" s="12">
        <f t="shared" si="2"/>
        <v>46301</v>
      </c>
      <c r="U6" s="12">
        <f t="shared" si="2"/>
        <v>46302</v>
      </c>
      <c r="V6" s="12">
        <f t="shared" si="2"/>
        <v>46303</v>
      </c>
      <c r="W6" s="12">
        <f t="shared" si="2"/>
        <v>46304</v>
      </c>
      <c r="X6" s="12">
        <f t="shared" si="2"/>
        <v>46305</v>
      </c>
      <c r="Y6" s="7"/>
      <c r="Z6" s="13"/>
      <c r="AA6" s="14" t="s">
        <v>39</v>
      </c>
    </row>
    <row r="7" spans="1:27" ht="15.75" thickBot="1" x14ac:dyDescent="0.3">
      <c r="A7" s="11"/>
      <c r="B7" s="15" t="str">
        <f>IF(WEEKDAY(C5)=1,C5,"")</f>
        <v/>
      </c>
      <c r="C7" s="15" t="str">
        <f>IF(B7&lt;&gt;"",B7+1,IF(WEEKDAY(C5)=2,C5,""))</f>
        <v/>
      </c>
      <c r="D7" s="15" t="str">
        <f>IF(C7&lt;&gt;"",C7+1,IF(WEEKDAY(C5)=3,C5,""))</f>
        <v/>
      </c>
      <c r="E7" s="15" t="str">
        <f>IF(D7&lt;&gt;"",D7+1,IF(WEEKDAY(C5)=4,C5,""))</f>
        <v/>
      </c>
      <c r="F7" s="15" t="str">
        <f>IF(E7&lt;&gt;"",E7+1,IF(WEEKDAY(C5)=5,C5,""))</f>
        <v/>
      </c>
      <c r="G7" s="15" t="str">
        <f>IF(F7&lt;&gt;"",F7+1,IF(WEEKDAY(C5)=6,C5,""))</f>
        <v/>
      </c>
      <c r="H7" s="15">
        <f>IF(G7&lt;&gt;"",G7+1,IF(WEEKDAY(C5)=7,C5,""))</f>
        <v>46235</v>
      </c>
      <c r="I7" s="11"/>
      <c r="J7" s="15" t="str">
        <f>IF(WEEKDAY(K5)=1,K5,"")</f>
        <v/>
      </c>
      <c r="K7" s="15" t="str">
        <f>IF(J7&lt;&gt;"",J7+1,IF(WEEKDAY(K5)=2,K5,""))</f>
        <v/>
      </c>
      <c r="L7" s="16">
        <f>IF(K7&lt;&gt;"",K7+1,IF(WEEKDAY(K5)=3,K5,""))</f>
        <v>46266</v>
      </c>
      <c r="M7" s="16">
        <f>IF(L7&lt;&gt;"",L7+1,IF(WEEKDAY(K5)=4,K5,""))</f>
        <v>46267</v>
      </c>
      <c r="N7" s="16">
        <f>IF(M7&lt;&gt;"",M7+1,IF(WEEKDAY(K5)=5,K5,""))</f>
        <v>46268</v>
      </c>
      <c r="O7" s="16">
        <f>IF(N7&lt;&gt;"",N7+1,IF(WEEKDAY(K5)=6,K5,""))</f>
        <v>46269</v>
      </c>
      <c r="P7" s="15">
        <f>IF(O7&lt;&gt;"",O7+1,IF(WEEKDAY(K5)=7,K5,""))</f>
        <v>46270</v>
      </c>
      <c r="Q7" s="11"/>
      <c r="R7" s="15" t="str">
        <f>IF(WEEKDAY(S5)=1,S5,"")</f>
        <v/>
      </c>
      <c r="S7" s="15" t="str">
        <f>IF(R7&lt;&gt;"",R7+1,IF(WEEKDAY(S5)=2,S5,""))</f>
        <v/>
      </c>
      <c r="T7" s="15" t="str">
        <f>IF(S7&lt;&gt;"",S7+1,IF(WEEKDAY(S5)=3,S5,""))</f>
        <v/>
      </c>
      <c r="U7" s="15" t="str">
        <f>IF(T7&lt;&gt;"",T7+1,IF(WEEKDAY(S5)=4,S5,""))</f>
        <v/>
      </c>
      <c r="V7" s="16">
        <f>IF(U7&lt;&gt;"",U7+1,IF(WEEKDAY(S5)=5,S5,""))</f>
        <v>46296</v>
      </c>
      <c r="W7" s="16">
        <f>IF(V7&lt;&gt;"",V7+1,IF(WEEKDAY(S5)=6,S5,""))</f>
        <v>46297</v>
      </c>
      <c r="X7" s="15">
        <f>IF(W7&lt;&gt;"",W7+1,IF(WEEKDAY(S5)=7,S5,""))</f>
        <v>46298</v>
      </c>
      <c r="Y7" s="7"/>
      <c r="Z7" s="17"/>
      <c r="AA7" s="18"/>
    </row>
    <row r="8" spans="1:27" ht="15.75" thickBot="1" x14ac:dyDescent="0.3">
      <c r="A8" s="11"/>
      <c r="B8" s="15">
        <f>H7+1</f>
        <v>46236</v>
      </c>
      <c r="C8" s="19">
        <f t="shared" ref="C8:H10" si="3">B8+1</f>
        <v>46237</v>
      </c>
      <c r="D8" s="19">
        <f>C8+1</f>
        <v>46238</v>
      </c>
      <c r="E8" s="19">
        <f t="shared" si="3"/>
        <v>46239</v>
      </c>
      <c r="F8" s="19">
        <f t="shared" si="3"/>
        <v>46240</v>
      </c>
      <c r="G8" s="19">
        <f t="shared" si="3"/>
        <v>46241</v>
      </c>
      <c r="H8" s="19">
        <f t="shared" si="3"/>
        <v>46242</v>
      </c>
      <c r="I8" s="11"/>
      <c r="J8" s="15">
        <f>P7+1</f>
        <v>46271</v>
      </c>
      <c r="K8" s="20">
        <f t="shared" ref="K8:P10" si="4">J8+1</f>
        <v>46272</v>
      </c>
      <c r="L8" s="16">
        <f t="shared" si="4"/>
        <v>46273</v>
      </c>
      <c r="M8" s="16">
        <f t="shared" si="4"/>
        <v>46274</v>
      </c>
      <c r="N8" s="16">
        <f t="shared" si="4"/>
        <v>46275</v>
      </c>
      <c r="O8" s="16">
        <f t="shared" si="4"/>
        <v>46276</v>
      </c>
      <c r="P8" s="15">
        <f t="shared" si="4"/>
        <v>46277</v>
      </c>
      <c r="Q8" s="11"/>
      <c r="R8" s="15">
        <f>X7+1</f>
        <v>46299</v>
      </c>
      <c r="S8" s="16">
        <f t="shared" ref="S8:X10" si="5">R8+1</f>
        <v>46300</v>
      </c>
      <c r="T8" s="16">
        <f t="shared" si="5"/>
        <v>46301</v>
      </c>
      <c r="U8" s="21">
        <f t="shared" si="5"/>
        <v>46302</v>
      </c>
      <c r="V8" s="21">
        <f t="shared" si="5"/>
        <v>46303</v>
      </c>
      <c r="W8" s="21">
        <f t="shared" si="5"/>
        <v>46304</v>
      </c>
      <c r="X8" s="15">
        <f t="shared" si="5"/>
        <v>46305</v>
      </c>
      <c r="Y8" s="7"/>
      <c r="Z8" s="10" t="s">
        <v>4</v>
      </c>
      <c r="AA8" s="5"/>
    </row>
    <row r="9" spans="1:27" ht="15.75" thickBot="1" x14ac:dyDescent="0.3">
      <c r="A9" s="11"/>
      <c r="B9" s="15">
        <f>H8+1</f>
        <v>46243</v>
      </c>
      <c r="C9" s="19">
        <f t="shared" si="3"/>
        <v>46244</v>
      </c>
      <c r="D9" s="19">
        <f>C9+1</f>
        <v>46245</v>
      </c>
      <c r="E9" s="19">
        <f t="shared" si="3"/>
        <v>46246</v>
      </c>
      <c r="F9" s="19">
        <f t="shared" si="3"/>
        <v>46247</v>
      </c>
      <c r="G9" s="22">
        <f t="shared" si="3"/>
        <v>46248</v>
      </c>
      <c r="H9" s="15">
        <f t="shared" si="3"/>
        <v>46249</v>
      </c>
      <c r="I9" s="11"/>
      <c r="J9" s="15">
        <f>P8+1</f>
        <v>46278</v>
      </c>
      <c r="K9" s="16">
        <f t="shared" si="4"/>
        <v>46279</v>
      </c>
      <c r="L9" s="16">
        <f t="shared" si="4"/>
        <v>46280</v>
      </c>
      <c r="M9" s="16">
        <f t="shared" si="4"/>
        <v>46281</v>
      </c>
      <c r="N9" s="16">
        <f t="shared" si="4"/>
        <v>46282</v>
      </c>
      <c r="O9" s="16">
        <f t="shared" si="4"/>
        <v>46283</v>
      </c>
      <c r="P9" s="15">
        <f t="shared" si="4"/>
        <v>46284</v>
      </c>
      <c r="Q9" s="11"/>
      <c r="R9" s="15">
        <f>X8+1</f>
        <v>46306</v>
      </c>
      <c r="S9" s="25">
        <f t="shared" si="5"/>
        <v>46307</v>
      </c>
      <c r="T9" s="25">
        <f t="shared" si="5"/>
        <v>46308</v>
      </c>
      <c r="U9" s="21">
        <f t="shared" si="5"/>
        <v>46309</v>
      </c>
      <c r="V9" s="21">
        <f t="shared" si="5"/>
        <v>46310</v>
      </c>
      <c r="W9" s="21">
        <f t="shared" si="5"/>
        <v>46311</v>
      </c>
      <c r="X9" s="15">
        <f t="shared" si="5"/>
        <v>46312</v>
      </c>
      <c r="Y9" s="7"/>
      <c r="Z9" s="23"/>
      <c r="AA9" s="14" t="s">
        <v>5</v>
      </c>
    </row>
    <row r="10" spans="1:27" ht="15.75" thickBot="1" x14ac:dyDescent="0.3">
      <c r="A10" s="11"/>
      <c r="B10" s="15">
        <f>H9+1</f>
        <v>46250</v>
      </c>
      <c r="C10" s="24">
        <f t="shared" si="3"/>
        <v>46251</v>
      </c>
      <c r="D10" s="16">
        <f>C10+1</f>
        <v>46252</v>
      </c>
      <c r="E10" s="16">
        <f t="shared" si="3"/>
        <v>46253</v>
      </c>
      <c r="F10" s="16">
        <f t="shared" si="3"/>
        <v>46254</v>
      </c>
      <c r="G10" s="16">
        <f t="shared" si="3"/>
        <v>46255</v>
      </c>
      <c r="H10" s="15">
        <f t="shared" si="3"/>
        <v>46256</v>
      </c>
      <c r="I10" s="11"/>
      <c r="J10" s="15">
        <f>P9+1</f>
        <v>46285</v>
      </c>
      <c r="K10" s="16">
        <f t="shared" si="4"/>
        <v>46286</v>
      </c>
      <c r="L10" s="16">
        <f t="shared" si="4"/>
        <v>46287</v>
      </c>
      <c r="M10" s="16">
        <f t="shared" si="4"/>
        <v>46288</v>
      </c>
      <c r="N10" s="16">
        <f t="shared" si="4"/>
        <v>46289</v>
      </c>
      <c r="O10" s="16">
        <f t="shared" si="4"/>
        <v>46290</v>
      </c>
      <c r="P10" s="15">
        <f t="shared" si="4"/>
        <v>46291</v>
      </c>
      <c r="Q10" s="11"/>
      <c r="R10" s="15">
        <f>X9+1</f>
        <v>46313</v>
      </c>
      <c r="S10" s="21">
        <f t="shared" si="5"/>
        <v>46314</v>
      </c>
      <c r="T10" s="21">
        <f t="shared" si="5"/>
        <v>46315</v>
      </c>
      <c r="U10" s="21">
        <f t="shared" si="5"/>
        <v>46316</v>
      </c>
      <c r="V10" s="21">
        <f t="shared" si="5"/>
        <v>46317</v>
      </c>
      <c r="W10" s="21">
        <f t="shared" si="5"/>
        <v>46318</v>
      </c>
      <c r="X10" s="15">
        <f t="shared" si="5"/>
        <v>46319</v>
      </c>
      <c r="Y10" s="7"/>
      <c r="Z10" s="17"/>
      <c r="AA10" s="26"/>
    </row>
    <row r="11" spans="1:27" ht="15.75" thickBot="1" x14ac:dyDescent="0.3">
      <c r="A11" s="11"/>
      <c r="B11" s="15">
        <f>IF(H10&lt;EOMONTH(C5,0),H10+1,"")</f>
        <v>46257</v>
      </c>
      <c r="C11" s="16">
        <f>IF(B11&lt;EOMONTH(C5,0),B11+1,"")</f>
        <v>46258</v>
      </c>
      <c r="D11" s="16">
        <f>IF(C11&lt;EOMONTH(C5,0),C11+1,"")</f>
        <v>46259</v>
      </c>
      <c r="E11" s="16">
        <f>IF(D11&lt;EOMONTH(C5,0),D11+1,"")</f>
        <v>46260</v>
      </c>
      <c r="F11" s="16">
        <f>IF(E11&lt;EOMONTH(C5,0),E11+1,"")</f>
        <v>46261</v>
      </c>
      <c r="G11" s="16">
        <f>IF(F11&lt;EOMONTH(C5,0),F11+1,"")</f>
        <v>46262</v>
      </c>
      <c r="H11" s="15">
        <f>IF(G11&lt;EOMONTH(C5,0),G11+1,"")</f>
        <v>46263</v>
      </c>
      <c r="I11" s="11"/>
      <c r="J11" s="15">
        <f>IF(P10&lt;EOMONTH(K5,0),P10+1,"")</f>
        <v>46292</v>
      </c>
      <c r="K11" s="16">
        <f>IF(J11&lt;EOMONTH(K5,0),J11+1,"")</f>
        <v>46293</v>
      </c>
      <c r="L11" s="16">
        <f>IF(K11&lt;EOMONTH(K5,0),K11+1,"")</f>
        <v>46294</v>
      </c>
      <c r="M11" s="16">
        <f>IF(L11&lt;EOMONTH(K5,0),L11+1,"")</f>
        <v>46295</v>
      </c>
      <c r="N11" s="15" t="str">
        <f>IF(M11&lt;EOMONTH(K5,0),M11+1,"")</f>
        <v/>
      </c>
      <c r="O11" s="15" t="str">
        <f>IF(N11&lt;EOMONTH(K5,0),N11+1,"")</f>
        <v/>
      </c>
      <c r="P11" s="15" t="str">
        <f>IF(O11&lt;EOMONTH(K5,0),O11+1,"")</f>
        <v/>
      </c>
      <c r="Q11" s="11"/>
      <c r="R11" s="15">
        <f>IF(X10&lt;EOMONTH(S5,0),X10+1,"")</f>
        <v>46320</v>
      </c>
      <c r="S11" s="21">
        <f>IF(R11&lt;EOMONTH(S5,0),R11+1,"")</f>
        <v>46321</v>
      </c>
      <c r="T11" s="21">
        <f>IF(S11&lt;EOMONTH(S5,0),S11+1,"")</f>
        <v>46322</v>
      </c>
      <c r="U11" s="21">
        <f>IF(T11&lt;EOMONTH(S5,0),T11+1,"")</f>
        <v>46323</v>
      </c>
      <c r="V11" s="21">
        <f>IF(U11&lt;EOMONTH(S5,0),U11+1,"")</f>
        <v>46324</v>
      </c>
      <c r="W11" s="21">
        <f>IF(V11&lt;EOMONTH(S5,0),V11+1,"")</f>
        <v>46325</v>
      </c>
      <c r="X11" s="15">
        <f>IF(W11&lt;EOMONTH(S5,0),W11+1,"")</f>
        <v>46326</v>
      </c>
      <c r="Y11" s="7"/>
      <c r="Z11" s="10" t="s">
        <v>6</v>
      </c>
      <c r="AA11" s="17"/>
    </row>
    <row r="12" spans="1:27" ht="15.75" thickBot="1" x14ac:dyDescent="0.3">
      <c r="A12" s="11"/>
      <c r="B12" s="15">
        <f>IF(H11&lt;EOMONTH(C5,0),H11+1,"")</f>
        <v>46264</v>
      </c>
      <c r="C12" s="16">
        <f>IF(B12&lt;EOMONTH(C5,0),B12+1,"")</f>
        <v>46265</v>
      </c>
      <c r="D12" s="15"/>
      <c r="E12" s="15"/>
      <c r="F12" s="15"/>
      <c r="G12" s="15"/>
      <c r="H12" s="15"/>
      <c r="I12" s="11"/>
      <c r="J12" s="15" t="str">
        <f>IF(P11&lt;EOMONTH(K5,0),P11+1,"")</f>
        <v/>
      </c>
      <c r="K12" s="15" t="str">
        <f>IF(J12&lt;EOMONTH(K5,0),J12+1,"")</f>
        <v/>
      </c>
      <c r="L12" s="15"/>
      <c r="M12" s="15"/>
      <c r="N12" s="15"/>
      <c r="O12" s="15"/>
      <c r="P12" s="15"/>
      <c r="Q12" s="11"/>
      <c r="R12" s="15" t="str">
        <f>IF(X11&lt;EOMONTH(S5,0),X11+1,"")</f>
        <v/>
      </c>
      <c r="S12" s="15" t="str">
        <f>IF(R12&lt;EOMONTH(S5,0),R12+1,"")</f>
        <v/>
      </c>
      <c r="T12" s="15"/>
      <c r="U12" s="15"/>
      <c r="V12" s="15"/>
      <c r="W12" s="15"/>
      <c r="X12" s="15"/>
      <c r="Y12" s="7"/>
      <c r="Z12" s="27"/>
      <c r="AA12" s="14" t="s">
        <v>7</v>
      </c>
    </row>
    <row r="13" spans="1:27" ht="15.75" thickBot="1" x14ac:dyDescent="0.3">
      <c r="A13" s="1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7"/>
      <c r="R13" s="1"/>
      <c r="S13" s="30"/>
      <c r="T13" s="1"/>
      <c r="U13" s="1"/>
      <c r="V13" s="1"/>
      <c r="W13" s="1"/>
      <c r="X13" s="1"/>
      <c r="Y13" s="1"/>
      <c r="Z13" s="17"/>
      <c r="AA13" s="31"/>
    </row>
    <row r="14" spans="1:27" ht="15.75" thickBot="1" x14ac:dyDescent="0.3">
      <c r="A14" s="7"/>
      <c r="B14" s="9"/>
      <c r="C14" s="62">
        <f>EDATE($B$3,3)</f>
        <v>46327</v>
      </c>
      <c r="D14" s="62"/>
      <c r="E14" s="62"/>
      <c r="F14" s="62"/>
      <c r="G14" s="62"/>
      <c r="H14" s="63"/>
      <c r="I14" s="7"/>
      <c r="J14" s="9"/>
      <c r="K14" s="62">
        <f>EDATE($B$3,4)</f>
        <v>46357</v>
      </c>
      <c r="L14" s="62"/>
      <c r="M14" s="62"/>
      <c r="N14" s="62"/>
      <c r="O14" s="62"/>
      <c r="P14" s="63"/>
      <c r="Q14" s="7"/>
      <c r="R14" s="9"/>
      <c r="S14" s="62">
        <f>EDATE($B$3,5)</f>
        <v>46388</v>
      </c>
      <c r="T14" s="62"/>
      <c r="U14" s="62"/>
      <c r="V14" s="62"/>
      <c r="W14" s="62"/>
      <c r="X14" s="63"/>
      <c r="Y14" s="1"/>
      <c r="Z14" s="10" t="s">
        <v>8</v>
      </c>
      <c r="AA14" s="5"/>
    </row>
    <row r="15" spans="1:27" ht="15.75" thickBot="1" x14ac:dyDescent="0.3">
      <c r="A15" s="11"/>
      <c r="B15" s="12">
        <f>B17</f>
        <v>46334</v>
      </c>
      <c r="C15" s="12">
        <f t="shared" ref="C15:H15" si="6">C17</f>
        <v>46335</v>
      </c>
      <c r="D15" s="12">
        <f t="shared" si="6"/>
        <v>46336</v>
      </c>
      <c r="E15" s="12">
        <f t="shared" si="6"/>
        <v>46337</v>
      </c>
      <c r="F15" s="12">
        <f t="shared" si="6"/>
        <v>46338</v>
      </c>
      <c r="G15" s="12">
        <f t="shared" si="6"/>
        <v>46339</v>
      </c>
      <c r="H15" s="12">
        <f t="shared" si="6"/>
        <v>46340</v>
      </c>
      <c r="I15" s="11"/>
      <c r="J15" s="12">
        <f>J17</f>
        <v>46362</v>
      </c>
      <c r="K15" s="12">
        <f t="shared" ref="K15:P15" si="7">K17</f>
        <v>46363</v>
      </c>
      <c r="L15" s="12">
        <f t="shared" si="7"/>
        <v>46364</v>
      </c>
      <c r="M15" s="12">
        <f t="shared" si="7"/>
        <v>46365</v>
      </c>
      <c r="N15" s="12">
        <f t="shared" si="7"/>
        <v>46366</v>
      </c>
      <c r="O15" s="12">
        <f t="shared" si="7"/>
        <v>46367</v>
      </c>
      <c r="P15" s="12">
        <f t="shared" si="7"/>
        <v>46368</v>
      </c>
      <c r="Q15" s="11"/>
      <c r="R15" s="12">
        <f>R17</f>
        <v>46390</v>
      </c>
      <c r="S15" s="12">
        <f t="shared" ref="S15:X15" si="8">S17</f>
        <v>46391</v>
      </c>
      <c r="T15" s="12">
        <f t="shared" si="8"/>
        <v>46392</v>
      </c>
      <c r="U15" s="12">
        <f t="shared" si="8"/>
        <v>46393</v>
      </c>
      <c r="V15" s="12">
        <f t="shared" si="8"/>
        <v>46394</v>
      </c>
      <c r="W15" s="12">
        <f t="shared" si="8"/>
        <v>46395</v>
      </c>
      <c r="X15" s="12">
        <f t="shared" si="8"/>
        <v>46396</v>
      </c>
      <c r="Y15" s="1"/>
      <c r="Z15" s="40"/>
      <c r="AA15" s="14" t="s">
        <v>9</v>
      </c>
    </row>
    <row r="16" spans="1:27" ht="15.75" thickBot="1" x14ac:dyDescent="0.3">
      <c r="A16" s="11"/>
      <c r="B16" s="15">
        <f>IF(WEEKDAY(C14)=1,C14,"")</f>
        <v>46327</v>
      </c>
      <c r="C16" s="21">
        <f>IF(B16&lt;&gt;"",B16+1,IF(WEEKDAY(C14)=2,C14,""))</f>
        <v>46328</v>
      </c>
      <c r="D16" s="21">
        <f>IF(C16&lt;&gt;"",C16+1,IF(WEEKDAY(C14)=3,C14,""))</f>
        <v>46329</v>
      </c>
      <c r="E16" s="21">
        <f>IF(D16&lt;&gt;"",D16+1,IF(WEEKDAY(C14)=4,C14,""))</f>
        <v>46330</v>
      </c>
      <c r="F16" s="21">
        <f>IF(E16&lt;&gt;"",E16+1,IF(WEEKDAY(C14)=5,C14,""))</f>
        <v>46331</v>
      </c>
      <c r="G16" s="52">
        <f>IF(F16&lt;&gt;"",F16+1,IF(WEEKDAY(C14)=6,C14,""))</f>
        <v>46332</v>
      </c>
      <c r="H16" s="15">
        <f>IF(G16&lt;&gt;"",G16+1,IF(WEEKDAY(C14)=7,C14,""))</f>
        <v>46333</v>
      </c>
      <c r="I16" s="11"/>
      <c r="J16" s="15" t="str">
        <f>IF(WEEKDAY(K14)=1,K14,"")</f>
        <v/>
      </c>
      <c r="K16" s="15" t="str">
        <f>IF(J16&lt;&gt;"",J16+1,IF(WEEKDAY(K14)=2,K14,""))</f>
        <v/>
      </c>
      <c r="L16" s="21">
        <f>IF(K16&lt;&gt;"",K16+1,IF(WEEKDAY(K14)=3,K14,""))</f>
        <v>46357</v>
      </c>
      <c r="M16" s="21">
        <f>IF(L16&lt;&gt;"",L16+1,IF(WEEKDAY(K14)=4,K14,""))</f>
        <v>46358</v>
      </c>
      <c r="N16" s="21">
        <f>IF(M16&lt;&gt;"",M16+1,IF(WEEKDAY(K14)=5,K14,""))</f>
        <v>46359</v>
      </c>
      <c r="O16" s="32">
        <f>IF(N16&lt;&gt;"",N16+1,IF(WEEKDAY(K14)=6,K14,""))</f>
        <v>46360</v>
      </c>
      <c r="P16" s="15">
        <f>IF(O16&lt;&gt;"",O16+1,IF(WEEKDAY(K14)=7,K14,""))</f>
        <v>46361</v>
      </c>
      <c r="Q16" s="11"/>
      <c r="R16" s="15" t="str">
        <f>IF(WEEKDAY(S14)=1,S14,"")</f>
        <v/>
      </c>
      <c r="S16" s="15" t="str">
        <f>IF(R16&lt;&gt;"",R16+1,IF(WEEKDAY(S14)=2,S14,""))</f>
        <v/>
      </c>
      <c r="T16" s="15" t="str">
        <f>IF(S16&lt;&gt;"",S16+1,IF(WEEKDAY(S14)=3,S14,""))</f>
        <v/>
      </c>
      <c r="U16" s="15" t="str">
        <f>IF(T16&lt;&gt;"",T16+1,IF(WEEKDAY(S14)=4,S14,""))</f>
        <v/>
      </c>
      <c r="V16" s="15" t="str">
        <f>IF(U16&lt;&gt;"",U16+1,IF(WEEKDAY(S14)=5,S14,""))</f>
        <v/>
      </c>
      <c r="W16" s="20">
        <f>IF(V16&lt;&gt;"",V16+1,IF(WEEKDAY(S14)=6,S14,""))</f>
        <v>46388</v>
      </c>
      <c r="X16" s="15">
        <f>IF(W16&lt;&gt;"",W16+1,IF(WEEKDAY(S14)=7,S14,""))</f>
        <v>46389</v>
      </c>
      <c r="Y16" s="1"/>
      <c r="Z16" s="5"/>
      <c r="AA16" s="41"/>
    </row>
    <row r="17" spans="1:27" ht="15.75" thickBot="1" x14ac:dyDescent="0.3">
      <c r="A17" s="11"/>
      <c r="B17" s="15">
        <f>H16+1</f>
        <v>46334</v>
      </c>
      <c r="C17" s="21">
        <f t="shared" ref="C17:H19" si="9">B17+1</f>
        <v>46335</v>
      </c>
      <c r="D17" s="21">
        <f t="shared" si="9"/>
        <v>46336</v>
      </c>
      <c r="E17" s="21">
        <f t="shared" si="9"/>
        <v>46337</v>
      </c>
      <c r="F17" s="21">
        <f t="shared" si="9"/>
        <v>46338</v>
      </c>
      <c r="G17" s="21">
        <f t="shared" si="9"/>
        <v>46339</v>
      </c>
      <c r="H17" s="15">
        <f t="shared" si="9"/>
        <v>46340</v>
      </c>
      <c r="I17" s="11"/>
      <c r="J17" s="15">
        <f>P16+1</f>
        <v>46362</v>
      </c>
      <c r="K17" s="22">
        <f t="shared" ref="K17:P19" si="10">J17+1</f>
        <v>46363</v>
      </c>
      <c r="L17" s="22">
        <f t="shared" si="10"/>
        <v>46364</v>
      </c>
      <c r="M17" s="22">
        <f t="shared" si="10"/>
        <v>46365</v>
      </c>
      <c r="N17" s="22">
        <f t="shared" si="10"/>
        <v>46366</v>
      </c>
      <c r="O17" s="22">
        <f t="shared" si="10"/>
        <v>46367</v>
      </c>
      <c r="P17" s="33">
        <f t="shared" si="10"/>
        <v>46368</v>
      </c>
      <c r="Q17" s="11"/>
      <c r="R17" s="15">
        <f>X16+1</f>
        <v>46390</v>
      </c>
      <c r="S17" s="19">
        <f t="shared" ref="S17:X19" si="11">R17+1</f>
        <v>46391</v>
      </c>
      <c r="T17" s="19">
        <f t="shared" si="11"/>
        <v>46392</v>
      </c>
      <c r="U17" s="19">
        <f t="shared" si="11"/>
        <v>46393</v>
      </c>
      <c r="V17" s="19">
        <f t="shared" si="11"/>
        <v>46394</v>
      </c>
      <c r="W17" s="19">
        <f t="shared" si="11"/>
        <v>46395</v>
      </c>
      <c r="X17" s="19">
        <f t="shared" si="11"/>
        <v>46396</v>
      </c>
      <c r="Y17" s="7"/>
      <c r="Z17" s="14" t="s">
        <v>10</v>
      </c>
      <c r="AA17" s="5"/>
    </row>
    <row r="18" spans="1:27" ht="15.75" thickBot="1" x14ac:dyDescent="0.3">
      <c r="A18" s="11"/>
      <c r="B18" s="15">
        <f>H17+1</f>
        <v>46341</v>
      </c>
      <c r="C18" s="21">
        <f t="shared" si="9"/>
        <v>46342</v>
      </c>
      <c r="D18" s="21">
        <f t="shared" si="9"/>
        <v>46343</v>
      </c>
      <c r="E18" s="21">
        <f t="shared" si="9"/>
        <v>46344</v>
      </c>
      <c r="F18" s="21">
        <f t="shared" si="9"/>
        <v>46345</v>
      </c>
      <c r="G18" s="21">
        <f t="shared" si="9"/>
        <v>46346</v>
      </c>
      <c r="H18" s="15">
        <f t="shared" si="9"/>
        <v>46347</v>
      </c>
      <c r="I18" s="11"/>
      <c r="J18" s="15">
        <f>P17+1</f>
        <v>46369</v>
      </c>
      <c r="K18" s="25">
        <f t="shared" si="10"/>
        <v>46370</v>
      </c>
      <c r="L18" s="25">
        <f t="shared" si="10"/>
        <v>46371</v>
      </c>
      <c r="M18" s="25">
        <f t="shared" si="10"/>
        <v>46372</v>
      </c>
      <c r="N18" s="25">
        <f t="shared" si="10"/>
        <v>46373</v>
      </c>
      <c r="O18" s="25">
        <f t="shared" si="10"/>
        <v>46374</v>
      </c>
      <c r="P18" s="25">
        <f t="shared" si="10"/>
        <v>46375</v>
      </c>
      <c r="Q18" s="11"/>
      <c r="R18" s="15">
        <f>X17+1</f>
        <v>46397</v>
      </c>
      <c r="S18" s="19">
        <f t="shared" si="11"/>
        <v>46398</v>
      </c>
      <c r="T18" s="19">
        <f t="shared" si="11"/>
        <v>46399</v>
      </c>
      <c r="U18" s="19">
        <f t="shared" si="11"/>
        <v>46400</v>
      </c>
      <c r="V18" s="19">
        <f t="shared" si="11"/>
        <v>46401</v>
      </c>
      <c r="W18" s="22">
        <f t="shared" si="11"/>
        <v>46402</v>
      </c>
      <c r="X18" s="15">
        <f t="shared" si="11"/>
        <v>46403</v>
      </c>
      <c r="Y18" s="7"/>
      <c r="Z18" s="34"/>
      <c r="AA18" s="14" t="s">
        <v>11</v>
      </c>
    </row>
    <row r="19" spans="1:27" ht="15.75" thickBot="1" x14ac:dyDescent="0.3">
      <c r="A19" s="11"/>
      <c r="B19" s="15">
        <f>H18+1</f>
        <v>46348</v>
      </c>
      <c r="C19" s="21">
        <f t="shared" si="9"/>
        <v>46349</v>
      </c>
      <c r="D19" s="21">
        <f t="shared" si="9"/>
        <v>46350</v>
      </c>
      <c r="E19" s="25">
        <f t="shared" si="9"/>
        <v>46351</v>
      </c>
      <c r="F19" s="20">
        <f t="shared" si="9"/>
        <v>46352</v>
      </c>
      <c r="G19" s="20">
        <f t="shared" si="9"/>
        <v>46353</v>
      </c>
      <c r="H19" s="15">
        <f t="shared" si="9"/>
        <v>46354</v>
      </c>
      <c r="I19" s="11"/>
      <c r="J19" s="15">
        <f>P18+1</f>
        <v>46376</v>
      </c>
      <c r="K19" s="25">
        <f t="shared" si="10"/>
        <v>46377</v>
      </c>
      <c r="L19" s="25">
        <f t="shared" si="10"/>
        <v>46378</v>
      </c>
      <c r="M19" s="25">
        <f t="shared" si="10"/>
        <v>46379</v>
      </c>
      <c r="N19" s="20">
        <f t="shared" si="10"/>
        <v>46380</v>
      </c>
      <c r="O19" s="20">
        <f t="shared" si="10"/>
        <v>46381</v>
      </c>
      <c r="P19" s="15">
        <f t="shared" si="10"/>
        <v>46382</v>
      </c>
      <c r="Q19" s="11"/>
      <c r="R19" s="15">
        <f>X18+1</f>
        <v>46404</v>
      </c>
      <c r="S19" s="20">
        <f t="shared" si="11"/>
        <v>46405</v>
      </c>
      <c r="T19" s="24">
        <f t="shared" si="11"/>
        <v>46406</v>
      </c>
      <c r="U19" s="16">
        <f t="shared" si="11"/>
        <v>46407</v>
      </c>
      <c r="V19" s="16">
        <f t="shared" si="11"/>
        <v>46408</v>
      </c>
      <c r="W19" s="16">
        <f t="shared" si="11"/>
        <v>46409</v>
      </c>
      <c r="X19" s="15">
        <f t="shared" si="11"/>
        <v>46410</v>
      </c>
      <c r="Y19" s="4"/>
      <c r="Z19" s="5"/>
      <c r="AA19" s="39"/>
    </row>
    <row r="20" spans="1:27" ht="15.75" thickBot="1" x14ac:dyDescent="0.3">
      <c r="A20" s="11"/>
      <c r="B20" s="15">
        <f>IF(H19&lt;EOMONTH(C14,0),H19+1,"")</f>
        <v>46355</v>
      </c>
      <c r="C20" s="21">
        <f>IF(B20&lt;EOMONTH(C14,0),B20+1,"")</f>
        <v>46356</v>
      </c>
      <c r="D20" s="15" t="str">
        <f>IF(C20&lt;EOMONTH(C14,0),C20+1,"")</f>
        <v/>
      </c>
      <c r="E20" s="15" t="str">
        <f>IF(D20&lt;EOMONTH(C14,0),D20+1,"")</f>
        <v/>
      </c>
      <c r="F20" s="15" t="str">
        <f>IF(E20&lt;EOMONTH(C14,0),E20+1,"")</f>
        <v/>
      </c>
      <c r="G20" s="15" t="str">
        <f>IF(F20&lt;EOMONTH(C14,0),F20+1,"")</f>
        <v/>
      </c>
      <c r="H20" s="15" t="str">
        <f>IF(G20&lt;EOMONTH(C14,0),G20+1,"")</f>
        <v/>
      </c>
      <c r="I20" s="11"/>
      <c r="J20" s="15">
        <f>IF(P19&lt;EOMONTH(K14,0),P19+1,"")</f>
        <v>46383</v>
      </c>
      <c r="K20" s="25">
        <f>IF(J20&lt;EOMONTH(K14,0),J20+1,"")</f>
        <v>46384</v>
      </c>
      <c r="L20" s="25">
        <f>IF(K20&lt;EOMONTH(K14,0),K20+1,"")</f>
        <v>46385</v>
      </c>
      <c r="M20" s="25">
        <f>IF(L20&lt;EOMONTH(K14,0),L20+1,"")</f>
        <v>46386</v>
      </c>
      <c r="N20" s="25">
        <f>IF(M20&lt;EOMONTH(K14,0),M20+1,"")</f>
        <v>46387</v>
      </c>
      <c r="O20" s="15" t="str">
        <f>IF(N20&lt;EOMONTH(K14,0),N20+1,"")</f>
        <v/>
      </c>
      <c r="P20" s="15" t="str">
        <f>IF(O20&lt;EOMONTH(K14,0),O20+1,"")</f>
        <v/>
      </c>
      <c r="Q20" s="11"/>
      <c r="R20" s="15">
        <f>IF(X19&lt;EOMONTH(S14,0),X19+1,"")</f>
        <v>46411</v>
      </c>
      <c r="S20" s="16">
        <f>IF(R20&lt;EOMONTH(S14,0),R20+1,"")</f>
        <v>46412</v>
      </c>
      <c r="T20" s="16">
        <f>IF(S20&lt;EOMONTH(S14,0),S20+1,"")</f>
        <v>46413</v>
      </c>
      <c r="U20" s="16">
        <f>IF(T20&lt;EOMONTH(S14,0),T20+1,"")</f>
        <v>46414</v>
      </c>
      <c r="V20" s="16">
        <f>IF(U20&lt;EOMONTH(S14,0),U20+1,"")</f>
        <v>46415</v>
      </c>
      <c r="W20" s="16">
        <f>IF(V20&lt;EOMONTH(S14,0),V20+1,"")</f>
        <v>46416</v>
      </c>
      <c r="X20" s="15">
        <f>IF(W20&lt;EOMONTH(S14,0),W20+1,"")</f>
        <v>46417</v>
      </c>
      <c r="Y20" s="2"/>
      <c r="Z20" s="10" t="s">
        <v>28</v>
      </c>
      <c r="AA20" s="5"/>
    </row>
    <row r="21" spans="1:27" ht="15.75" thickBot="1" x14ac:dyDescent="0.3">
      <c r="A21" s="11"/>
      <c r="B21" s="15" t="str">
        <f>IF(H20&lt;EOMONTH(C14,0),H20+1,"")</f>
        <v/>
      </c>
      <c r="C21" s="15" t="str">
        <f>IF(B21&lt;EOMONTH(C14,0),B21+1,"")</f>
        <v/>
      </c>
      <c r="D21" s="15"/>
      <c r="E21" s="15"/>
      <c r="F21" s="15"/>
      <c r="G21" s="15"/>
      <c r="H21" s="15"/>
      <c r="I21" s="11"/>
      <c r="J21" s="15" t="str">
        <f>IF(P20&lt;EOMONTH(K14,0),P20+1,"")</f>
        <v/>
      </c>
      <c r="K21" s="15" t="str">
        <f>IF(J21&lt;EOMONTH(K14,0),J21+1,"")</f>
        <v/>
      </c>
      <c r="L21" s="15"/>
      <c r="M21" s="15"/>
      <c r="N21" s="15"/>
      <c r="O21" s="15"/>
      <c r="P21" s="15"/>
      <c r="Q21" s="11"/>
      <c r="R21" s="15">
        <f>IF(X20&lt;EOMONTH(S14,0),X20+1,"")</f>
        <v>46418</v>
      </c>
      <c r="S21" s="15" t="str">
        <f>IF(R21&lt;EOMONTH(S14,0),R21+1,"")</f>
        <v/>
      </c>
      <c r="T21" s="15"/>
      <c r="U21" s="15"/>
      <c r="V21" s="15"/>
      <c r="W21" s="15"/>
      <c r="X21" s="15"/>
      <c r="Y21" s="1"/>
      <c r="Z21" s="38"/>
      <c r="AA21" s="14" t="s">
        <v>43</v>
      </c>
    </row>
    <row r="22" spans="1:27" ht="15.75" thickBot="1" x14ac:dyDescent="0.3">
      <c r="A22" s="3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7"/>
      <c r="R22" s="1"/>
      <c r="S22" s="30"/>
      <c r="T22" s="1"/>
      <c r="U22" s="1"/>
      <c r="V22" s="1"/>
      <c r="W22" s="1"/>
      <c r="X22" s="1"/>
      <c r="Y22" s="1"/>
      <c r="Z22" s="1"/>
      <c r="AA22" s="51"/>
    </row>
    <row r="23" spans="1:27" ht="15.75" thickBot="1" x14ac:dyDescent="0.3">
      <c r="A23" s="7"/>
      <c r="B23" s="9"/>
      <c r="C23" s="62">
        <f>EDATE($B$3,6)</f>
        <v>46419</v>
      </c>
      <c r="D23" s="62"/>
      <c r="E23" s="62"/>
      <c r="F23" s="62"/>
      <c r="G23" s="62"/>
      <c r="H23" s="63"/>
      <c r="I23" s="7"/>
      <c r="J23" s="9"/>
      <c r="K23" s="62">
        <f>EDATE($B$3,7)</f>
        <v>46447</v>
      </c>
      <c r="L23" s="62"/>
      <c r="M23" s="62"/>
      <c r="N23" s="62"/>
      <c r="O23" s="62"/>
      <c r="P23" s="63"/>
      <c r="Q23" s="7"/>
      <c r="R23" s="9"/>
      <c r="S23" s="62">
        <f>EDATE($B$3,8)</f>
        <v>46478</v>
      </c>
      <c r="T23" s="62"/>
      <c r="U23" s="62"/>
      <c r="V23" s="62"/>
      <c r="W23" s="62"/>
      <c r="X23" s="63"/>
      <c r="Y23" s="1"/>
      <c r="Z23" s="10" t="s">
        <v>44</v>
      </c>
      <c r="AA23" s="1"/>
    </row>
    <row r="24" spans="1:27" ht="15.75" thickBot="1" x14ac:dyDescent="0.3">
      <c r="A24" s="11"/>
      <c r="B24" s="12">
        <f>B26</f>
        <v>46425</v>
      </c>
      <c r="C24" s="12">
        <f t="shared" ref="C24:H24" si="12">C26</f>
        <v>46426</v>
      </c>
      <c r="D24" s="12">
        <f t="shared" si="12"/>
        <v>46427</v>
      </c>
      <c r="E24" s="12">
        <f t="shared" si="12"/>
        <v>46428</v>
      </c>
      <c r="F24" s="12">
        <f t="shared" si="12"/>
        <v>46429</v>
      </c>
      <c r="G24" s="12">
        <f t="shared" si="12"/>
        <v>46430</v>
      </c>
      <c r="H24" s="12">
        <f t="shared" si="12"/>
        <v>46431</v>
      </c>
      <c r="I24" s="11"/>
      <c r="J24" s="12">
        <f>J26</f>
        <v>46453</v>
      </c>
      <c r="K24" s="12">
        <f t="shared" ref="K24:P24" si="13">K26</f>
        <v>46454</v>
      </c>
      <c r="L24" s="12">
        <f t="shared" si="13"/>
        <v>46455</v>
      </c>
      <c r="M24" s="12">
        <f t="shared" si="13"/>
        <v>46456</v>
      </c>
      <c r="N24" s="12">
        <f t="shared" si="13"/>
        <v>46457</v>
      </c>
      <c r="O24" s="12">
        <f t="shared" si="13"/>
        <v>46458</v>
      </c>
      <c r="P24" s="12">
        <f t="shared" si="13"/>
        <v>46459</v>
      </c>
      <c r="Q24" s="11"/>
      <c r="R24" s="12">
        <f>R26</f>
        <v>46481</v>
      </c>
      <c r="S24" s="12">
        <f t="shared" ref="S24:X24" si="14">S26</f>
        <v>46482</v>
      </c>
      <c r="T24" s="12">
        <f t="shared" si="14"/>
        <v>46483</v>
      </c>
      <c r="U24" s="12">
        <f t="shared" si="14"/>
        <v>46484</v>
      </c>
      <c r="V24" s="12">
        <f t="shared" si="14"/>
        <v>46485</v>
      </c>
      <c r="W24" s="12">
        <f t="shared" si="14"/>
        <v>46486</v>
      </c>
      <c r="X24" s="12">
        <f t="shared" si="14"/>
        <v>46487</v>
      </c>
      <c r="Y24" s="1"/>
      <c r="Z24" s="53"/>
      <c r="AA24" s="1"/>
    </row>
    <row r="25" spans="1:27" x14ac:dyDescent="0.25">
      <c r="A25" s="11"/>
      <c r="B25" s="15" t="str">
        <f>IF(WEEKDAY(C23)=1,C23,"")</f>
        <v/>
      </c>
      <c r="C25" s="16">
        <f>IF(B25&lt;&gt;"",B25+1,IF(WEEKDAY(C23)=2,C23,""))</f>
        <v>46419</v>
      </c>
      <c r="D25" s="16">
        <f>IF(C25&lt;&gt;"",C25+1,IF(WEEKDAY(C23)=3,C23,""))</f>
        <v>46420</v>
      </c>
      <c r="E25" s="16">
        <f>IF(D25&lt;&gt;"",D25+1,IF(WEEKDAY(C23)=4,C23,""))</f>
        <v>46421</v>
      </c>
      <c r="F25" s="16">
        <f>IF(E25&lt;&gt;"",E25+1,IF(WEEKDAY(C23)=5,C23,""))</f>
        <v>46422</v>
      </c>
      <c r="G25" s="16">
        <f>IF(F25&lt;&gt;"",F25+1,IF(WEEKDAY(C23)=6,C23,""))</f>
        <v>46423</v>
      </c>
      <c r="H25" s="15">
        <f>IF(G25&lt;&gt;"",G25+1,IF(WEEKDAY(C23)=7,C23,""))</f>
        <v>46424</v>
      </c>
      <c r="I25" s="11"/>
      <c r="J25" s="15" t="str">
        <f>IF(WEEKDAY(K23)=1,K23,"")</f>
        <v/>
      </c>
      <c r="K25" s="16">
        <f>IF(J25&lt;&gt;"",J25+1,IF(WEEKDAY(K23)=2,K23,""))</f>
        <v>46447</v>
      </c>
      <c r="L25" s="16">
        <f>IF(K25&lt;&gt;"",K25+1,IF(WEEKDAY(K23)=3,K23,""))</f>
        <v>46448</v>
      </c>
      <c r="M25" s="16">
        <f>IF(L25&lt;&gt;"",L25+1,IF(WEEKDAY(K23)=4,K23,""))</f>
        <v>46449</v>
      </c>
      <c r="N25" s="16">
        <f>IF(M25&lt;&gt;"",M25+1,IF(WEEKDAY(K23)=5,K23,""))</f>
        <v>46450</v>
      </c>
      <c r="O25" s="16">
        <f>IF(N25&lt;&gt;"",N25+1,IF(WEEKDAY(K23)=6,K23,""))</f>
        <v>46451</v>
      </c>
      <c r="P25" s="15">
        <f>IF(O25&lt;&gt;"",O25+1,IF(WEEKDAY(K23)=7,K23,""))</f>
        <v>46452</v>
      </c>
      <c r="Q25" s="11"/>
      <c r="R25" s="15" t="str">
        <f>IF(WEEKDAY(S23)=1,S23,"")</f>
        <v/>
      </c>
      <c r="S25" s="15" t="str">
        <f>IF(R25&lt;&gt;"",R25+1,IF(WEEKDAY(S23)=2,S23,""))</f>
        <v/>
      </c>
      <c r="T25" s="15" t="str">
        <f>IF(S25&lt;&gt;"",S25+1,IF(WEEKDAY(S23)=3,S23,""))</f>
        <v/>
      </c>
      <c r="U25" s="15" t="str">
        <f>IF(T25&lt;&gt;"",T25+1,IF(WEEKDAY(S23)=4,S23,""))</f>
        <v/>
      </c>
      <c r="V25" s="21">
        <f>IF(U25&lt;&gt;"",U25+1,IF(WEEKDAY(S23)=5,S23,""))</f>
        <v>46478</v>
      </c>
      <c r="W25" s="21">
        <f>IF(V25&lt;&gt;"",V25+1,IF(WEEKDAY(S23)=6,S23,""))</f>
        <v>46479</v>
      </c>
      <c r="X25" s="15">
        <f>IF(W25&lt;&gt;"",W25+1,IF(WEEKDAY(S23)=7,S23,""))</f>
        <v>46480</v>
      </c>
      <c r="Y25" s="1"/>
      <c r="Z25" s="1"/>
      <c r="AA25" s="1"/>
    </row>
    <row r="26" spans="1:27" x14ac:dyDescent="0.25">
      <c r="A26" s="11"/>
      <c r="B26" s="15">
        <f>H25+1</f>
        <v>46425</v>
      </c>
      <c r="C26" s="16">
        <f t="shared" ref="C26:H28" si="15">B26+1</f>
        <v>46426</v>
      </c>
      <c r="D26" s="16">
        <f t="shared" si="15"/>
        <v>46427</v>
      </c>
      <c r="E26" s="16">
        <f t="shared" si="15"/>
        <v>46428</v>
      </c>
      <c r="F26" s="16">
        <f t="shared" si="15"/>
        <v>46429</v>
      </c>
      <c r="G26" s="16">
        <f t="shared" si="15"/>
        <v>46430</v>
      </c>
      <c r="H26" s="15">
        <f t="shared" si="15"/>
        <v>46431</v>
      </c>
      <c r="I26" s="11"/>
      <c r="J26" s="15">
        <f>P25+1</f>
        <v>46453</v>
      </c>
      <c r="K26" s="16">
        <f t="shared" ref="K26:P28" si="16">J26+1</f>
        <v>46454</v>
      </c>
      <c r="L26" s="16">
        <f t="shared" si="16"/>
        <v>46455</v>
      </c>
      <c r="M26" s="21">
        <f t="shared" si="16"/>
        <v>46456</v>
      </c>
      <c r="N26" s="21">
        <f t="shared" si="16"/>
        <v>46457</v>
      </c>
      <c r="O26" s="21">
        <f t="shared" si="16"/>
        <v>46458</v>
      </c>
      <c r="P26" s="15">
        <f t="shared" si="16"/>
        <v>46459</v>
      </c>
      <c r="Q26" s="11"/>
      <c r="R26" s="15">
        <f>X25+1</f>
        <v>46481</v>
      </c>
      <c r="S26" s="21">
        <f t="shared" ref="S26:X28" si="17">R26+1</f>
        <v>46482</v>
      </c>
      <c r="T26" s="21">
        <f t="shared" si="17"/>
        <v>46483</v>
      </c>
      <c r="U26" s="21">
        <f t="shared" si="17"/>
        <v>46484</v>
      </c>
      <c r="V26" s="21">
        <f t="shared" si="17"/>
        <v>46485</v>
      </c>
      <c r="W26" s="21">
        <f t="shared" si="17"/>
        <v>46486</v>
      </c>
      <c r="X26" s="15">
        <f t="shared" si="17"/>
        <v>46487</v>
      </c>
      <c r="Y26" s="1"/>
      <c r="Z26" s="7"/>
      <c r="AA26" s="7"/>
    </row>
    <row r="27" spans="1:27" x14ac:dyDescent="0.25">
      <c r="A27" s="11"/>
      <c r="B27" s="15">
        <f>H26+1</f>
        <v>46432</v>
      </c>
      <c r="C27" s="16">
        <f t="shared" si="15"/>
        <v>46433</v>
      </c>
      <c r="D27" s="16">
        <f t="shared" si="15"/>
        <v>46434</v>
      </c>
      <c r="E27" s="16">
        <f t="shared" si="15"/>
        <v>46435</v>
      </c>
      <c r="F27" s="16">
        <f t="shared" si="15"/>
        <v>46436</v>
      </c>
      <c r="G27" s="16">
        <f t="shared" si="15"/>
        <v>46437</v>
      </c>
      <c r="H27" s="15">
        <f t="shared" si="15"/>
        <v>46438</v>
      </c>
      <c r="I27" s="11"/>
      <c r="J27" s="15">
        <f>P26+1</f>
        <v>46460</v>
      </c>
      <c r="K27" s="21">
        <f t="shared" si="16"/>
        <v>46461</v>
      </c>
      <c r="L27" s="21">
        <f t="shared" si="16"/>
        <v>46462</v>
      </c>
      <c r="M27" s="21">
        <f t="shared" si="16"/>
        <v>46463</v>
      </c>
      <c r="N27" s="21">
        <f t="shared" si="16"/>
        <v>46464</v>
      </c>
      <c r="O27" s="21">
        <f t="shared" si="16"/>
        <v>46465</v>
      </c>
      <c r="P27" s="15">
        <f t="shared" si="16"/>
        <v>46466</v>
      </c>
      <c r="Q27" s="11"/>
      <c r="R27" s="15">
        <f>X26+1</f>
        <v>46488</v>
      </c>
      <c r="S27" s="21">
        <f t="shared" si="17"/>
        <v>46489</v>
      </c>
      <c r="T27" s="21">
        <f t="shared" si="17"/>
        <v>46490</v>
      </c>
      <c r="U27" s="21">
        <f t="shared" si="17"/>
        <v>46491</v>
      </c>
      <c r="V27" s="21">
        <f t="shared" si="17"/>
        <v>46492</v>
      </c>
      <c r="W27" s="52">
        <f t="shared" si="17"/>
        <v>46493</v>
      </c>
      <c r="X27" s="15">
        <f t="shared" si="17"/>
        <v>46494</v>
      </c>
      <c r="Y27" s="7"/>
      <c r="Z27" s="4"/>
      <c r="AA27" s="3"/>
    </row>
    <row r="28" spans="1:27" x14ac:dyDescent="0.25">
      <c r="A28" s="11"/>
      <c r="B28" s="15">
        <f>H27+1</f>
        <v>46439</v>
      </c>
      <c r="C28" s="16">
        <f t="shared" si="15"/>
        <v>46440</v>
      </c>
      <c r="D28" s="16">
        <f t="shared" si="15"/>
        <v>46441</v>
      </c>
      <c r="E28" s="16">
        <f t="shared" si="15"/>
        <v>46442</v>
      </c>
      <c r="F28" s="16">
        <f t="shared" si="15"/>
        <v>46443</v>
      </c>
      <c r="G28" s="16">
        <f t="shared" si="15"/>
        <v>46444</v>
      </c>
      <c r="H28" s="15">
        <f t="shared" si="15"/>
        <v>46445</v>
      </c>
      <c r="I28" s="11"/>
      <c r="J28" s="15">
        <f>P27+1</f>
        <v>46467</v>
      </c>
      <c r="K28" s="25">
        <f t="shared" si="16"/>
        <v>46468</v>
      </c>
      <c r="L28" s="25">
        <f t="shared" si="16"/>
        <v>46469</v>
      </c>
      <c r="M28" s="25">
        <f t="shared" si="16"/>
        <v>46470</v>
      </c>
      <c r="N28" s="25">
        <f t="shared" si="16"/>
        <v>46471</v>
      </c>
      <c r="O28" s="25">
        <f t="shared" si="16"/>
        <v>46472</v>
      </c>
      <c r="P28" s="15">
        <f t="shared" si="16"/>
        <v>46473</v>
      </c>
      <c r="Q28" s="11"/>
      <c r="R28" s="15">
        <f>X27+1</f>
        <v>46495</v>
      </c>
      <c r="S28" s="21">
        <f t="shared" si="17"/>
        <v>46496</v>
      </c>
      <c r="T28" s="21">
        <f t="shared" si="17"/>
        <v>46497</v>
      </c>
      <c r="U28" s="21">
        <f t="shared" si="17"/>
        <v>46498</v>
      </c>
      <c r="V28" s="21">
        <f t="shared" si="17"/>
        <v>46499</v>
      </c>
      <c r="W28" s="21">
        <f t="shared" si="17"/>
        <v>46500</v>
      </c>
      <c r="X28" s="15">
        <f t="shared" si="17"/>
        <v>46501</v>
      </c>
      <c r="Y28" s="4"/>
      <c r="Z28" s="2"/>
      <c r="AA28" s="2"/>
    </row>
    <row r="29" spans="1:27" x14ac:dyDescent="0.25">
      <c r="A29" s="11"/>
      <c r="B29" s="15">
        <f>IF(H28&lt;EOMONTH(C23,0),H28+1,"")</f>
        <v>46446</v>
      </c>
      <c r="C29" s="15" t="str">
        <f>IF(B29&lt;EOMONTH(C23,0),B29+1,"")</f>
        <v/>
      </c>
      <c r="D29" s="15" t="str">
        <f>IF(C29&lt;EOMONTH(C23,0),C29+1,"")</f>
        <v/>
      </c>
      <c r="E29" s="15" t="str">
        <f>IF(D29&lt;EOMONTH(C23,0),D29+1,"")</f>
        <v/>
      </c>
      <c r="F29" s="15" t="str">
        <f>IF(E29&lt;EOMONTH(C23,0),E29+1,"")</f>
        <v/>
      </c>
      <c r="G29" s="15" t="str">
        <f>IF(F29&lt;EOMONTH(C23,0),F29+1,"")</f>
        <v/>
      </c>
      <c r="H29" s="15" t="str">
        <f>IF(G29&lt;EOMONTH(C23,0),G29+1,"")</f>
        <v/>
      </c>
      <c r="I29" s="11"/>
      <c r="J29" s="15">
        <f>IF(P28&lt;EOMONTH(K23,0),P28+1,"")</f>
        <v>46474</v>
      </c>
      <c r="K29" s="21">
        <f>IF(J29&lt;EOMONTH(K23,0),J29+1,"")</f>
        <v>46475</v>
      </c>
      <c r="L29" s="21">
        <f>IF(K29&lt;EOMONTH(K23,0),K29+1,"")</f>
        <v>46476</v>
      </c>
      <c r="M29" s="21">
        <f>IF(L29&lt;EOMONTH(K23,0),L29+1,"")</f>
        <v>46477</v>
      </c>
      <c r="N29" s="15" t="str">
        <f>IF(M29&lt;EOMONTH(K23,0),M29+1,"")</f>
        <v/>
      </c>
      <c r="O29" s="15" t="str">
        <f>IF(N29&lt;EOMONTH(K23,0),N29+1,"")</f>
        <v/>
      </c>
      <c r="P29" s="15" t="str">
        <f>IF(O29&lt;EOMONTH(K23,0),O29+1,"")</f>
        <v/>
      </c>
      <c r="Q29" s="11"/>
      <c r="R29" s="15">
        <f>IF(X28&lt;EOMONTH(S23,0),X28+1,"")</f>
        <v>46502</v>
      </c>
      <c r="S29" s="21">
        <f>IF(R29&lt;EOMONTH(S23,0),R29+1,"")</f>
        <v>46503</v>
      </c>
      <c r="T29" s="21">
        <f>IF(S29&lt;EOMONTH(S23,0),S29+1,"")</f>
        <v>46504</v>
      </c>
      <c r="U29" s="21">
        <f>IF(T29&lt;EOMONTH(S23,0),T29+1,"")</f>
        <v>46505</v>
      </c>
      <c r="V29" s="21">
        <f>IF(U29&lt;EOMONTH(S23,0),U29+1,"")</f>
        <v>46506</v>
      </c>
      <c r="W29" s="21">
        <f>IF(V29&lt;EOMONTH(S23,0),V29+1,"")</f>
        <v>46507</v>
      </c>
      <c r="X29" s="15" t="str">
        <f>IF(W29&lt;EOMONTH(S23,0),W29+1,"")</f>
        <v/>
      </c>
      <c r="Y29" s="2"/>
      <c r="Z29" s="1"/>
      <c r="AA29" s="1"/>
    </row>
    <row r="30" spans="1:27" x14ac:dyDescent="0.25">
      <c r="A30" s="11"/>
      <c r="B30" s="15" t="str">
        <f>IF(H29&lt;EOMONTH(C23,0),H29+1,"")</f>
        <v/>
      </c>
      <c r="C30" s="15" t="str">
        <f>IF(B30&lt;EOMONTH(C23,0),B30+1,"")</f>
        <v/>
      </c>
      <c r="D30" s="15"/>
      <c r="E30" s="15"/>
      <c r="F30" s="15"/>
      <c r="G30" s="15"/>
      <c r="H30" s="15"/>
      <c r="I30" s="11"/>
      <c r="J30" s="15" t="str">
        <f>IF(P29&lt;EOMONTH(K23,0),P29+1,"")</f>
        <v/>
      </c>
      <c r="K30" s="15" t="str">
        <f>IF(J30&lt;EOMONTH(K23,0),J30+1,"")</f>
        <v/>
      </c>
      <c r="L30" s="15"/>
      <c r="M30" s="15"/>
      <c r="N30" s="15"/>
      <c r="O30" s="15"/>
      <c r="P30" s="15"/>
      <c r="Q30" s="11"/>
      <c r="R30" s="15" t="str">
        <f>IF(X29&lt;EOMONTH(S23,0),X29+1,"")</f>
        <v/>
      </c>
      <c r="S30" s="15" t="str">
        <f>IF(R30&lt;EOMONTH(S23,0),R30+1,"")</f>
        <v/>
      </c>
      <c r="T30" s="15"/>
      <c r="U30" s="15"/>
      <c r="V30" s="15"/>
      <c r="W30" s="15"/>
      <c r="X30" s="15"/>
      <c r="Y30" s="1"/>
      <c r="Z30" s="1"/>
      <c r="AA30" s="1"/>
    </row>
    <row r="31" spans="1:27" ht="15.75" thickBot="1" x14ac:dyDescent="0.3">
      <c r="A31" s="3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7"/>
      <c r="R31" s="1"/>
      <c r="S31" s="30"/>
      <c r="T31" s="1"/>
      <c r="U31" s="1"/>
      <c r="V31" s="1"/>
      <c r="W31" s="1"/>
      <c r="X31" s="1"/>
      <c r="Y31" s="1"/>
      <c r="Z31" s="1"/>
      <c r="AA31" s="1"/>
    </row>
    <row r="32" spans="1:27" ht="15.75" thickBot="1" x14ac:dyDescent="0.3">
      <c r="A32" s="7"/>
      <c r="B32" s="9"/>
      <c r="C32" s="62">
        <f>EDATE($B$3,9)</f>
        <v>46508</v>
      </c>
      <c r="D32" s="62"/>
      <c r="E32" s="62"/>
      <c r="F32" s="62"/>
      <c r="G32" s="62"/>
      <c r="H32" s="63"/>
      <c r="I32" s="7"/>
      <c r="J32" s="9"/>
      <c r="K32" s="62">
        <f>EDATE($B$3,10)</f>
        <v>46539</v>
      </c>
      <c r="L32" s="62"/>
      <c r="M32" s="62"/>
      <c r="N32" s="62"/>
      <c r="O32" s="62"/>
      <c r="P32" s="63"/>
      <c r="Q32" s="7"/>
      <c r="R32" s="9"/>
      <c r="S32" s="62">
        <f>EDATE($B$3,11)</f>
        <v>46569</v>
      </c>
      <c r="T32" s="62"/>
      <c r="U32" s="62"/>
      <c r="V32" s="62"/>
      <c r="W32" s="62"/>
      <c r="X32" s="63"/>
      <c r="Y32" s="1"/>
      <c r="Z32" s="1"/>
      <c r="AA32" s="1"/>
    </row>
    <row r="33" spans="1:27" x14ac:dyDescent="0.25">
      <c r="A33" s="11"/>
      <c r="B33" s="12">
        <f>B35</f>
        <v>46509</v>
      </c>
      <c r="C33" s="12">
        <f t="shared" ref="C33:H33" si="18">C35</f>
        <v>46510</v>
      </c>
      <c r="D33" s="12">
        <f t="shared" si="18"/>
        <v>46511</v>
      </c>
      <c r="E33" s="12">
        <f t="shared" si="18"/>
        <v>46512</v>
      </c>
      <c r="F33" s="12">
        <f t="shared" si="18"/>
        <v>46513</v>
      </c>
      <c r="G33" s="12">
        <f t="shared" si="18"/>
        <v>46514</v>
      </c>
      <c r="H33" s="12">
        <f t="shared" si="18"/>
        <v>46515</v>
      </c>
      <c r="I33" s="11"/>
      <c r="J33" s="12">
        <f>J35</f>
        <v>46544</v>
      </c>
      <c r="K33" s="12">
        <f t="shared" ref="K33:P33" si="19">K35</f>
        <v>46545</v>
      </c>
      <c r="L33" s="12">
        <f t="shared" si="19"/>
        <v>46546</v>
      </c>
      <c r="M33" s="12">
        <f t="shared" si="19"/>
        <v>46547</v>
      </c>
      <c r="N33" s="12">
        <f t="shared" si="19"/>
        <v>46548</v>
      </c>
      <c r="O33" s="12">
        <f t="shared" si="19"/>
        <v>46549</v>
      </c>
      <c r="P33" s="12">
        <f t="shared" si="19"/>
        <v>46550</v>
      </c>
      <c r="Q33" s="11"/>
      <c r="R33" s="12">
        <f>R35</f>
        <v>46572</v>
      </c>
      <c r="S33" s="12">
        <f t="shared" ref="S33:X33" si="20">S35</f>
        <v>46573</v>
      </c>
      <c r="T33" s="12">
        <f t="shared" si="20"/>
        <v>46574</v>
      </c>
      <c r="U33" s="12">
        <f t="shared" si="20"/>
        <v>46575</v>
      </c>
      <c r="V33" s="12">
        <f t="shared" si="20"/>
        <v>46576</v>
      </c>
      <c r="W33" s="12">
        <f t="shared" si="20"/>
        <v>46577</v>
      </c>
      <c r="X33" s="12">
        <f t="shared" si="20"/>
        <v>46578</v>
      </c>
      <c r="Y33" s="1"/>
      <c r="Z33" s="1"/>
      <c r="AA33" s="1"/>
    </row>
    <row r="34" spans="1:27" x14ac:dyDescent="0.25">
      <c r="A34" s="11"/>
      <c r="B34" s="15" t="str">
        <f>IF(WEEKDAY(C32)=1,C32,"")</f>
        <v/>
      </c>
      <c r="C34" s="15" t="str">
        <f>IF(B34&lt;&gt;"",B34+1,IF(WEEKDAY(C32)=2,C32,""))</f>
        <v/>
      </c>
      <c r="D34" s="15" t="str">
        <f>IF(C34&lt;&gt;"",C34+1,IF(WEEKDAY(C32)=3,C32,""))</f>
        <v/>
      </c>
      <c r="E34" s="15" t="str">
        <f>IF(D34&lt;&gt;"",D34+1,IF(WEEKDAY(C32)=4,C32,""))</f>
        <v/>
      </c>
      <c r="F34" s="15" t="str">
        <f>IF(E34&lt;&gt;"",E34+1,IF(WEEKDAY(C32)=5,C32,""))</f>
        <v/>
      </c>
      <c r="G34" s="15" t="str">
        <f>IF(F34&lt;&gt;"",F34+1,IF(WEEKDAY(C32)=6,C32,""))</f>
        <v/>
      </c>
      <c r="H34" s="15">
        <f>IF(G34&lt;&gt;"",G34+1,IF(WEEKDAY(C32)=7,C32,""))</f>
        <v>46508</v>
      </c>
      <c r="I34" s="11"/>
      <c r="J34" s="15" t="str">
        <f>IF(WEEKDAY(K32)=1,K32,"")</f>
        <v/>
      </c>
      <c r="K34" s="15" t="str">
        <f>IF(J34&lt;&gt;"",J34+1,IF(WEEKDAY(K32)=2,K32,""))</f>
        <v/>
      </c>
      <c r="L34" s="50">
        <f>IF(K34&lt;&gt;"",K34+1,IF(WEEKDAY(K32)=3,K32,""))</f>
        <v>46539</v>
      </c>
      <c r="M34" s="50">
        <f>IF(L34&lt;&gt;"",L34+1,IF(WEEKDAY(K32)=4,K32,""))</f>
        <v>46540</v>
      </c>
      <c r="N34" s="50">
        <f>IF(M34&lt;&gt;"",M34+1,IF(WEEKDAY(K32)=5,K32,""))</f>
        <v>46541</v>
      </c>
      <c r="O34" s="50">
        <f>IF(N34&lt;&gt;"",N34+1,IF(WEEKDAY(K32)=6,K32,""))</f>
        <v>46542</v>
      </c>
      <c r="P34" s="15">
        <f>IF(O34&lt;&gt;"",O34+1,IF(WEEKDAY(K32)=7,K32,""))</f>
        <v>46543</v>
      </c>
      <c r="Q34" s="11"/>
      <c r="R34" s="15" t="str">
        <f>IF(WEEKDAY(S32)=1,S32,"")</f>
        <v/>
      </c>
      <c r="S34" s="15" t="str">
        <f>IF(R34&lt;&gt;"",R34+1,IF(WEEKDAY(S32)=2,S32,""))</f>
        <v/>
      </c>
      <c r="T34" s="15" t="str">
        <f>IF(S34&lt;&gt;"",S34+1,IF(WEEKDAY(S32)=3,S32,""))</f>
        <v/>
      </c>
      <c r="U34" s="15" t="str">
        <f>IF(T34&lt;&gt;"",T34+1,IF(WEEKDAY(S32)=4,S32,""))</f>
        <v/>
      </c>
      <c r="V34" s="50">
        <f>IF(U34&lt;&gt;"",U34+1,IF(WEEKDAY(S32)=5,S32,""))</f>
        <v>46569</v>
      </c>
      <c r="W34" s="50">
        <f>IF(V34&lt;&gt;"",V34+1,IF(WEEKDAY(S32)=6,S32,""))</f>
        <v>46570</v>
      </c>
      <c r="X34" s="15">
        <f>IF(W34&lt;&gt;"",W34+1,IF(WEEKDAY(S32)=7,S32,""))</f>
        <v>46571</v>
      </c>
      <c r="Y34" s="1"/>
      <c r="Z34" s="1"/>
      <c r="AA34" s="1"/>
    </row>
    <row r="35" spans="1:27" x14ac:dyDescent="0.25">
      <c r="A35" s="11"/>
      <c r="B35" s="15">
        <f>H34+1</f>
        <v>46509</v>
      </c>
      <c r="C35" s="21">
        <f t="shared" ref="C35:H37" si="21">B35+1</f>
        <v>46510</v>
      </c>
      <c r="D35" s="21">
        <f t="shared" si="21"/>
        <v>46511</v>
      </c>
      <c r="E35" s="21">
        <f t="shared" si="21"/>
        <v>46512</v>
      </c>
      <c r="F35" s="21">
        <f t="shared" si="21"/>
        <v>46513</v>
      </c>
      <c r="G35" s="32">
        <f t="shared" si="21"/>
        <v>46514</v>
      </c>
      <c r="H35" s="15">
        <f t="shared" si="21"/>
        <v>46515</v>
      </c>
      <c r="I35" s="11"/>
      <c r="J35" s="15">
        <f>P34+1</f>
        <v>46544</v>
      </c>
      <c r="K35" s="50">
        <f t="shared" ref="K35:P37" si="22">J35+1</f>
        <v>46545</v>
      </c>
      <c r="L35" s="50">
        <f t="shared" si="22"/>
        <v>46546</v>
      </c>
      <c r="M35" s="50">
        <f t="shared" si="22"/>
        <v>46547</v>
      </c>
      <c r="N35" s="50">
        <f t="shared" si="22"/>
        <v>46548</v>
      </c>
      <c r="O35" s="50">
        <f t="shared" si="22"/>
        <v>46549</v>
      </c>
      <c r="P35" s="15">
        <f t="shared" si="22"/>
        <v>46550</v>
      </c>
      <c r="Q35" s="11"/>
      <c r="R35" s="20">
        <f>X34+1</f>
        <v>46572</v>
      </c>
      <c r="S35" s="20">
        <f t="shared" ref="S35:X37" si="23">R35+1</f>
        <v>46573</v>
      </c>
      <c r="T35" s="49">
        <f t="shared" si="23"/>
        <v>46574</v>
      </c>
      <c r="U35" s="49">
        <f t="shared" si="23"/>
        <v>46575</v>
      </c>
      <c r="V35" s="49">
        <f t="shared" si="23"/>
        <v>46576</v>
      </c>
      <c r="W35" s="49">
        <f t="shared" si="23"/>
        <v>46577</v>
      </c>
      <c r="X35" s="15">
        <f t="shared" si="23"/>
        <v>46578</v>
      </c>
      <c r="Y35" s="1"/>
      <c r="Z35" s="7"/>
      <c r="AA35" s="7"/>
    </row>
    <row r="36" spans="1:27" x14ac:dyDescent="0.25">
      <c r="A36" s="11"/>
      <c r="B36" s="15">
        <f>H35+1</f>
        <v>46516</v>
      </c>
      <c r="C36" s="22">
        <f t="shared" si="21"/>
        <v>46517</v>
      </c>
      <c r="D36" s="22">
        <f t="shared" si="21"/>
        <v>46518</v>
      </c>
      <c r="E36" s="22">
        <f t="shared" si="21"/>
        <v>46519</v>
      </c>
      <c r="F36" s="22">
        <f t="shared" si="21"/>
        <v>46520</v>
      </c>
      <c r="G36" s="22">
        <f t="shared" si="21"/>
        <v>46521</v>
      </c>
      <c r="H36" s="33">
        <f t="shared" si="21"/>
        <v>46522</v>
      </c>
      <c r="I36" s="11"/>
      <c r="J36" s="15">
        <f>P35+1</f>
        <v>46551</v>
      </c>
      <c r="K36" s="50">
        <f t="shared" si="22"/>
        <v>46552</v>
      </c>
      <c r="L36" s="50">
        <f t="shared" si="22"/>
        <v>46553</v>
      </c>
      <c r="M36" s="50">
        <f t="shared" si="22"/>
        <v>46554</v>
      </c>
      <c r="N36" s="50">
        <f t="shared" si="22"/>
        <v>46555</v>
      </c>
      <c r="O36" s="50">
        <f t="shared" si="22"/>
        <v>46556</v>
      </c>
      <c r="P36" s="15">
        <f t="shared" si="22"/>
        <v>46557</v>
      </c>
      <c r="Q36" s="11"/>
      <c r="R36" s="15">
        <f>X35+1</f>
        <v>46579</v>
      </c>
      <c r="S36" s="49">
        <f t="shared" si="23"/>
        <v>46580</v>
      </c>
      <c r="T36" s="49">
        <f t="shared" si="23"/>
        <v>46581</v>
      </c>
      <c r="U36" s="49">
        <f t="shared" si="23"/>
        <v>46582</v>
      </c>
      <c r="V36" s="49">
        <f t="shared" si="23"/>
        <v>46583</v>
      </c>
      <c r="W36" s="49">
        <f t="shared" si="23"/>
        <v>46584</v>
      </c>
      <c r="X36" s="15">
        <f t="shared" si="23"/>
        <v>46585</v>
      </c>
      <c r="Y36" s="7"/>
      <c r="Z36" s="7"/>
      <c r="AA36" s="7"/>
    </row>
    <row r="37" spans="1:27" x14ac:dyDescent="0.25">
      <c r="A37" s="11"/>
      <c r="B37" s="15">
        <f>H36+1</f>
        <v>46523</v>
      </c>
      <c r="C37" s="19">
        <f t="shared" si="21"/>
        <v>46524</v>
      </c>
      <c r="D37" s="19">
        <f t="shared" si="21"/>
        <v>46525</v>
      </c>
      <c r="E37" s="19">
        <f t="shared" si="21"/>
        <v>46526</v>
      </c>
      <c r="F37" s="19">
        <f t="shared" si="21"/>
        <v>46527</v>
      </c>
      <c r="G37" s="19">
        <f t="shared" si="21"/>
        <v>46528</v>
      </c>
      <c r="H37" s="19">
        <f t="shared" si="21"/>
        <v>46529</v>
      </c>
      <c r="I37" s="11"/>
      <c r="J37" s="15">
        <f>P36+1</f>
        <v>46558</v>
      </c>
      <c r="K37" s="50">
        <f t="shared" si="22"/>
        <v>46559</v>
      </c>
      <c r="L37" s="50">
        <f t="shared" si="22"/>
        <v>46560</v>
      </c>
      <c r="M37" s="50">
        <f t="shared" si="22"/>
        <v>46561</v>
      </c>
      <c r="N37" s="50">
        <f t="shared" si="22"/>
        <v>46562</v>
      </c>
      <c r="O37" s="50">
        <f t="shared" si="22"/>
        <v>46563</v>
      </c>
      <c r="P37" s="15">
        <f t="shared" si="22"/>
        <v>46564</v>
      </c>
      <c r="Q37" s="11"/>
      <c r="R37" s="15">
        <f>X36+1</f>
        <v>46586</v>
      </c>
      <c r="S37" s="49">
        <f t="shared" si="23"/>
        <v>46587</v>
      </c>
      <c r="T37" s="49">
        <f t="shared" si="23"/>
        <v>46588</v>
      </c>
      <c r="U37" s="49">
        <f t="shared" si="23"/>
        <v>46589</v>
      </c>
      <c r="V37" s="51">
        <f t="shared" si="23"/>
        <v>46590</v>
      </c>
      <c r="W37" s="49">
        <f t="shared" si="23"/>
        <v>46591</v>
      </c>
      <c r="X37" s="15">
        <f t="shared" si="23"/>
        <v>46592</v>
      </c>
      <c r="Y37" s="7"/>
      <c r="Z37" s="7"/>
      <c r="AA37" s="7"/>
    </row>
    <row r="38" spans="1:27" x14ac:dyDescent="0.25">
      <c r="A38" s="11"/>
      <c r="B38" s="15">
        <f>IF(H37&lt;EOMONTH(C32,0),H37+1,"")</f>
        <v>46530</v>
      </c>
      <c r="C38" s="19">
        <f>IF(B38&lt;EOMONTH(C32,0),B38+1,"")</f>
        <v>46531</v>
      </c>
      <c r="D38" s="19">
        <f>IF(C38&lt;EOMONTH(C32,0),C38+1,"")</f>
        <v>46532</v>
      </c>
      <c r="E38" s="19">
        <f>IF(D38&lt;EOMONTH(C32,0),D38+1,"")</f>
        <v>46533</v>
      </c>
      <c r="F38" s="19">
        <f>IF(E38&lt;EOMONTH(C32,0),E38+1,"")</f>
        <v>46534</v>
      </c>
      <c r="G38" s="22">
        <f>IF(F38&lt;EOMONTH(C32,0),F38+1,"")</f>
        <v>46535</v>
      </c>
      <c r="H38" s="15">
        <f>IF(G38&lt;EOMONTH(C32,0),G38+1,"")</f>
        <v>46536</v>
      </c>
      <c r="I38" s="11"/>
      <c r="J38" s="15">
        <f>IF(P37&lt;EOMONTH(K32,0),P37+1,"")</f>
        <v>46565</v>
      </c>
      <c r="K38" s="50">
        <f>IF(J38&lt;EOMONTH(K32,0),J38+1,"")</f>
        <v>46566</v>
      </c>
      <c r="L38" s="50">
        <f>IF(K38&lt;EOMONTH(K32,0),K38+1,"")</f>
        <v>46567</v>
      </c>
      <c r="M38" s="50">
        <f>IF(L38&lt;EOMONTH(K32,0),L38+1,"")</f>
        <v>46568</v>
      </c>
      <c r="N38" s="15" t="str">
        <f>IF(M38&lt;EOMONTH(K32,0),M38+1,"")</f>
        <v/>
      </c>
      <c r="O38" s="15" t="str">
        <f>IF(N38&lt;EOMONTH(K32,0),N38+1,"")</f>
        <v/>
      </c>
      <c r="P38" s="15" t="str">
        <f>IF(O38&lt;EOMONTH(K32,0),O38+1,"")</f>
        <v/>
      </c>
      <c r="Q38" s="11"/>
      <c r="R38" s="15">
        <f>IF(X37&lt;EOMONTH(S32,0),X37+1,"")</f>
        <v>46593</v>
      </c>
      <c r="S38" s="49">
        <f>IF(R38&lt;EOMONTH(S32,0),R38+1,"")</f>
        <v>46594</v>
      </c>
      <c r="T38" s="49">
        <f>IF(S38&lt;EOMONTH(S32,0),S38+1,"")</f>
        <v>46595</v>
      </c>
      <c r="U38" s="49">
        <f>IF(T38&lt;EOMONTH(S32,0),T38+1,"")</f>
        <v>46596</v>
      </c>
      <c r="V38" s="49">
        <f>IF(U38&lt;EOMONTH(S32,0),U38+1,"")</f>
        <v>46597</v>
      </c>
      <c r="W38" s="49">
        <f>IF(V38&lt;EOMONTH(S32,0),V38+1,"")</f>
        <v>46598</v>
      </c>
      <c r="X38" s="15">
        <f>IF(W38&lt;EOMONTH(S32,0),W38+1,"")</f>
        <v>46599</v>
      </c>
      <c r="Y38" s="7"/>
      <c r="Z38" s="7"/>
      <c r="AA38" s="7"/>
    </row>
    <row r="39" spans="1:27" x14ac:dyDescent="0.25">
      <c r="A39" s="11"/>
      <c r="B39" s="15">
        <f>IF(H38&lt;EOMONTH(C32,0),H38+1,"")</f>
        <v>46537</v>
      </c>
      <c r="C39" s="20">
        <f>IF(B39&lt;EOMONTH(C32,0),B39+1,"")</f>
        <v>46538</v>
      </c>
      <c r="D39" s="15"/>
      <c r="E39" s="15"/>
      <c r="F39" s="15"/>
      <c r="G39" s="15"/>
      <c r="H39" s="15"/>
      <c r="I39" s="11"/>
      <c r="J39" s="15" t="str">
        <f>IF(P38&lt;EOMONTH(K32,0),P38+1,"")</f>
        <v/>
      </c>
      <c r="K39" s="15" t="str">
        <f>IF(J39&lt;EOMONTH(K32,0),J39+1,"")</f>
        <v/>
      </c>
      <c r="L39" s="15"/>
      <c r="M39" s="15"/>
      <c r="N39" s="15"/>
      <c r="O39" s="15"/>
      <c r="P39" s="15"/>
      <c r="Q39" s="11"/>
      <c r="R39" s="15" t="str">
        <f>IF(X38&lt;EOMONTH(S32,0),X38+1,"")</f>
        <v/>
      </c>
      <c r="S39" s="15" t="str">
        <f>IF(R39&lt;EOMONTH(S32,0),R39+1,"")</f>
        <v/>
      </c>
      <c r="T39" s="15"/>
      <c r="U39" s="15"/>
      <c r="V39" s="15"/>
      <c r="W39" s="15"/>
      <c r="X39" s="15"/>
      <c r="Y39" s="7"/>
      <c r="Z39" s="7"/>
      <c r="AA39" s="7"/>
    </row>
    <row r="40" spans="1:27" ht="15.75" thickBot="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5.75" thickBot="1" x14ac:dyDescent="0.3">
      <c r="A41" s="7"/>
      <c r="B41" s="9"/>
      <c r="C41" s="62">
        <f>EDATE($B$3,12)</f>
        <v>46600</v>
      </c>
      <c r="D41" s="62"/>
      <c r="E41" s="62"/>
      <c r="F41" s="62"/>
      <c r="G41" s="62"/>
      <c r="H41" s="63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x14ac:dyDescent="0.25">
      <c r="A42" s="7"/>
      <c r="B42" s="12">
        <f>B44</f>
        <v>46607</v>
      </c>
      <c r="C42" s="12">
        <f t="shared" ref="C42:H42" si="24">C44</f>
        <v>46608</v>
      </c>
      <c r="D42" s="12">
        <f t="shared" si="24"/>
        <v>46609</v>
      </c>
      <c r="E42" s="12">
        <f t="shared" si="24"/>
        <v>46610</v>
      </c>
      <c r="F42" s="12">
        <f t="shared" si="24"/>
        <v>46611</v>
      </c>
      <c r="G42" s="12">
        <f t="shared" si="24"/>
        <v>46612</v>
      </c>
      <c r="H42" s="12">
        <f t="shared" si="24"/>
        <v>46613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x14ac:dyDescent="0.25">
      <c r="A43" s="7"/>
      <c r="B43" s="15">
        <f>IF(WEEKDAY(C41)=1,C41,"")</f>
        <v>46600</v>
      </c>
      <c r="C43" s="49">
        <f>IF(B43&lt;&gt;"",B43+1,IF(WEEKDAY(C41)=2,C41,""))</f>
        <v>46601</v>
      </c>
      <c r="D43" s="49">
        <f>IF(C43&lt;&gt;"",C43+1,IF(WEEKDAY(C41)=3,C41,""))</f>
        <v>46602</v>
      </c>
      <c r="E43" s="49">
        <f>IF(D43&lt;&gt;"",D43+1,IF(WEEKDAY(C41)=4,C41,""))</f>
        <v>46603</v>
      </c>
      <c r="F43" s="49">
        <f>IF(E43&lt;&gt;"",E43+1,IF(WEEKDAY(C41)=5,C41,""))</f>
        <v>46604</v>
      </c>
      <c r="G43" s="49">
        <f>IF(F43&lt;&gt;"",F43+1,IF(WEEKDAY(C41)=6,C41,""))</f>
        <v>46605</v>
      </c>
      <c r="H43" s="15">
        <f>IF(G43&lt;&gt;"",G43+1,IF(WEEKDAY(C41)=7,C41,""))</f>
        <v>46606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x14ac:dyDescent="0.25">
      <c r="A44" s="7"/>
      <c r="B44" s="15">
        <f>H43+1</f>
        <v>46607</v>
      </c>
      <c r="C44" s="15">
        <f t="shared" ref="C44:H46" si="25">B44+1</f>
        <v>46608</v>
      </c>
      <c r="D44" s="15">
        <f t="shared" si="25"/>
        <v>46609</v>
      </c>
      <c r="E44" s="15">
        <f t="shared" si="25"/>
        <v>46610</v>
      </c>
      <c r="F44" s="15">
        <f t="shared" si="25"/>
        <v>46611</v>
      </c>
      <c r="G44" s="15">
        <f t="shared" si="25"/>
        <v>46612</v>
      </c>
      <c r="H44" s="15">
        <f t="shared" si="25"/>
        <v>46613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x14ac:dyDescent="0.25">
      <c r="A45" s="7"/>
      <c r="B45" s="15">
        <f>H44+1</f>
        <v>46614</v>
      </c>
      <c r="C45" s="15">
        <f t="shared" si="25"/>
        <v>46615</v>
      </c>
      <c r="D45" s="15">
        <f t="shared" si="25"/>
        <v>46616</v>
      </c>
      <c r="E45" s="15">
        <f t="shared" si="25"/>
        <v>46617</v>
      </c>
      <c r="F45" s="15">
        <f t="shared" si="25"/>
        <v>46618</v>
      </c>
      <c r="G45" s="15">
        <f t="shared" si="25"/>
        <v>46619</v>
      </c>
      <c r="H45" s="15">
        <f t="shared" si="25"/>
        <v>46620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x14ac:dyDescent="0.25">
      <c r="A46" s="7"/>
      <c r="B46" s="15">
        <f>H45+1</f>
        <v>46621</v>
      </c>
      <c r="C46" s="15">
        <f t="shared" si="25"/>
        <v>46622</v>
      </c>
      <c r="D46" s="15">
        <f t="shared" si="25"/>
        <v>46623</v>
      </c>
      <c r="E46" s="15">
        <f t="shared" si="25"/>
        <v>46624</v>
      </c>
      <c r="F46" s="15">
        <f t="shared" si="25"/>
        <v>46625</v>
      </c>
      <c r="G46" s="15">
        <f t="shared" si="25"/>
        <v>46626</v>
      </c>
      <c r="H46" s="15">
        <f t="shared" si="25"/>
        <v>46627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x14ac:dyDescent="0.25">
      <c r="A47" s="7"/>
      <c r="B47" s="15">
        <f>IF(H46&lt;EOMONTH(C41,0),H46+1,"")</f>
        <v>46628</v>
      </c>
      <c r="C47" s="15">
        <f>IF(B47&lt;EOMONTH(C41,0),B47+1,"")</f>
        <v>46629</v>
      </c>
      <c r="D47" s="15">
        <f>IF(C47&lt;EOMONTH(C41,0),C47+1,"")</f>
        <v>46630</v>
      </c>
      <c r="E47" s="15" t="str">
        <f>IF(D47&lt;EOMONTH(C41,0),D47+1,"")</f>
        <v/>
      </c>
      <c r="F47" s="15" t="str">
        <f>IF(E47&lt;EOMONTH(C41,0),E47+1,"")</f>
        <v/>
      </c>
      <c r="G47" s="15" t="str">
        <f>IF(F47&lt;EOMONTH(C41,0),F47+1,"")</f>
        <v/>
      </c>
      <c r="H47" s="15" t="str">
        <f>IF(G47&lt;EOMONTH(C41,0),G47+1,"")</f>
        <v/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x14ac:dyDescent="0.25">
      <c r="A48" s="7"/>
      <c r="B48" s="15" t="str">
        <f>IF(H47&lt;EOMONTH(C41,0),H47+1,"")</f>
        <v/>
      </c>
      <c r="C48" s="15" t="str">
        <f>IF(B48&lt;EOMONTH(C41,0),B48+1,"")</f>
        <v/>
      </c>
      <c r="D48" s="15"/>
      <c r="E48" s="15"/>
      <c r="F48" s="15"/>
      <c r="G48" s="15"/>
      <c r="H48" s="15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</sheetData>
  <mergeCells count="13">
    <mergeCell ref="C5:H5"/>
    <mergeCell ref="K5:P5"/>
    <mergeCell ref="S5:X5"/>
    <mergeCell ref="C14:H14"/>
    <mergeCell ref="K14:P14"/>
    <mergeCell ref="S14:X14"/>
    <mergeCell ref="C41:H41"/>
    <mergeCell ref="C23:H23"/>
    <mergeCell ref="K23:P23"/>
    <mergeCell ref="S23:X23"/>
    <mergeCell ref="C32:H32"/>
    <mergeCell ref="K32:P32"/>
    <mergeCell ref="S32:X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61E24-FF4B-46F2-A0E6-AD3A4768F577}">
  <sheetPr>
    <tabColor rgb="FFFFFF00"/>
    <pageSetUpPr fitToPage="1"/>
  </sheetPr>
  <dimension ref="A1:B66"/>
  <sheetViews>
    <sheetView topLeftCell="A2" workbookViewId="0">
      <selection activeCell="A2" sqref="A2"/>
    </sheetView>
  </sheetViews>
  <sheetFormatPr defaultRowHeight="15" x14ac:dyDescent="0.25"/>
  <cols>
    <col min="1" max="1" width="57.140625" bestFit="1" customWidth="1"/>
    <col min="2" max="2" width="28.42578125" bestFit="1" customWidth="1"/>
  </cols>
  <sheetData>
    <row r="1" spans="1:2" x14ac:dyDescent="0.25">
      <c r="A1" s="43" t="s">
        <v>46</v>
      </c>
      <c r="B1" s="44"/>
    </row>
    <row r="2" spans="1:2" x14ac:dyDescent="0.25">
      <c r="A2" s="45" t="s">
        <v>38</v>
      </c>
      <c r="B2" s="46"/>
    </row>
    <row r="3" spans="1:2" x14ac:dyDescent="0.25">
      <c r="A3" s="42"/>
    </row>
    <row r="4" spans="1:2" x14ac:dyDescent="0.25">
      <c r="A4" s="55" t="s">
        <v>29</v>
      </c>
    </row>
    <row r="5" spans="1:2" x14ac:dyDescent="0.25">
      <c r="A5" s="54">
        <v>46237</v>
      </c>
      <c r="B5" s="47" t="s">
        <v>14</v>
      </c>
    </row>
    <row r="6" spans="1:2" x14ac:dyDescent="0.25">
      <c r="A6" s="54">
        <v>46247</v>
      </c>
      <c r="B6" s="47" t="s">
        <v>15</v>
      </c>
    </row>
    <row r="7" spans="1:2" x14ac:dyDescent="0.25">
      <c r="A7" s="54">
        <v>46248</v>
      </c>
      <c r="B7" s="47" t="s">
        <v>11</v>
      </c>
    </row>
    <row r="8" spans="1:2" x14ac:dyDescent="0.25">
      <c r="A8" s="56"/>
      <c r="B8" s="42"/>
    </row>
    <row r="9" spans="1:2" x14ac:dyDescent="0.25">
      <c r="A9" s="55" t="s">
        <v>30</v>
      </c>
      <c r="B9" s="47" t="s">
        <v>16</v>
      </c>
    </row>
    <row r="10" spans="1:2" x14ac:dyDescent="0.25">
      <c r="A10" s="64">
        <v>46251</v>
      </c>
      <c r="B10" s="47" t="s">
        <v>14</v>
      </c>
    </row>
    <row r="11" spans="1:2" x14ac:dyDescent="0.25">
      <c r="A11" s="64">
        <v>46272</v>
      </c>
      <c r="B11" s="47" t="s">
        <v>17</v>
      </c>
    </row>
    <row r="12" spans="1:2" x14ac:dyDescent="0.25">
      <c r="A12" s="64">
        <v>46301</v>
      </c>
      <c r="B12" s="47" t="s">
        <v>18</v>
      </c>
    </row>
    <row r="13" spans="1:2" x14ac:dyDescent="0.25">
      <c r="A13" s="64">
        <v>46302</v>
      </c>
      <c r="B13" s="47" t="s">
        <v>19</v>
      </c>
    </row>
    <row r="14" spans="1:2" x14ac:dyDescent="0.25">
      <c r="A14" s="64" t="s">
        <v>47</v>
      </c>
      <c r="B14" s="47" t="s">
        <v>20</v>
      </c>
    </row>
    <row r="15" spans="1:2" x14ac:dyDescent="0.25">
      <c r="A15" s="64">
        <v>46351</v>
      </c>
      <c r="B15" s="47" t="s">
        <v>21</v>
      </c>
    </row>
    <row r="16" spans="1:2" x14ac:dyDescent="0.25">
      <c r="A16" s="65" t="s">
        <v>45</v>
      </c>
      <c r="B16" s="47" t="s">
        <v>22</v>
      </c>
    </row>
    <row r="17" spans="1:2" x14ac:dyDescent="0.25">
      <c r="A17" s="64">
        <v>46359</v>
      </c>
      <c r="B17" s="47" t="s">
        <v>15</v>
      </c>
    </row>
    <row r="18" spans="1:2" x14ac:dyDescent="0.25">
      <c r="A18" s="64">
        <v>46360</v>
      </c>
      <c r="B18" s="47" t="s">
        <v>39</v>
      </c>
    </row>
    <row r="19" spans="1:2" x14ac:dyDescent="0.25">
      <c r="A19" s="65" t="s">
        <v>48</v>
      </c>
      <c r="B19" s="47" t="s">
        <v>11</v>
      </c>
    </row>
    <row r="20" spans="1:2" x14ac:dyDescent="0.25">
      <c r="A20" s="64">
        <v>46368</v>
      </c>
      <c r="B20" s="47" t="s">
        <v>9</v>
      </c>
    </row>
    <row r="21" spans="1:2" x14ac:dyDescent="0.25">
      <c r="A21" s="57"/>
    </row>
    <row r="22" spans="1:2" x14ac:dyDescent="0.25">
      <c r="A22" s="58" t="s">
        <v>42</v>
      </c>
    </row>
    <row r="23" spans="1:2" x14ac:dyDescent="0.25">
      <c r="A23" s="54">
        <v>46391</v>
      </c>
      <c r="B23" s="47" t="s">
        <v>14</v>
      </c>
    </row>
    <row r="24" spans="1:2" x14ac:dyDescent="0.25">
      <c r="A24" s="54">
        <v>46401</v>
      </c>
      <c r="B24" s="47" t="s">
        <v>15</v>
      </c>
    </row>
    <row r="25" spans="1:2" x14ac:dyDescent="0.25">
      <c r="A25" s="54">
        <v>46402</v>
      </c>
      <c r="B25" s="47" t="s">
        <v>11</v>
      </c>
    </row>
    <row r="26" spans="1:2" x14ac:dyDescent="0.25">
      <c r="A26" s="56"/>
    </row>
    <row r="27" spans="1:2" x14ac:dyDescent="0.25">
      <c r="A27" s="58" t="s">
        <v>31</v>
      </c>
      <c r="B27" s="48" t="s">
        <v>23</v>
      </c>
    </row>
    <row r="28" spans="1:2" x14ac:dyDescent="0.25">
      <c r="A28" s="54">
        <v>46405</v>
      </c>
      <c r="B28" s="47" t="s">
        <v>24</v>
      </c>
    </row>
    <row r="29" spans="1:2" x14ac:dyDescent="0.25">
      <c r="A29" s="54">
        <v>46406</v>
      </c>
      <c r="B29" s="47" t="s">
        <v>14</v>
      </c>
    </row>
    <row r="30" spans="1:2" x14ac:dyDescent="0.25">
      <c r="A30" s="54">
        <v>46455</v>
      </c>
      <c r="B30" s="47" t="s">
        <v>18</v>
      </c>
    </row>
    <row r="31" spans="1:2" x14ac:dyDescent="0.25">
      <c r="A31" s="54">
        <v>46456</v>
      </c>
      <c r="B31" s="47" t="s">
        <v>19</v>
      </c>
    </row>
    <row r="32" spans="1:2" x14ac:dyDescent="0.25">
      <c r="A32" s="47" t="s">
        <v>37</v>
      </c>
      <c r="B32" s="47" t="s">
        <v>25</v>
      </c>
    </row>
    <row r="33" spans="1:2" x14ac:dyDescent="0.25">
      <c r="A33" s="54">
        <v>46513</v>
      </c>
      <c r="B33" s="47" t="s">
        <v>15</v>
      </c>
    </row>
    <row r="34" spans="1:2" x14ac:dyDescent="0.25">
      <c r="A34" s="54">
        <v>46514</v>
      </c>
      <c r="B34" s="47" t="s">
        <v>39</v>
      </c>
    </row>
    <row r="35" spans="1:2" x14ac:dyDescent="0.25">
      <c r="A35" s="47" t="s">
        <v>41</v>
      </c>
      <c r="B35" s="47" t="s">
        <v>11</v>
      </c>
    </row>
    <row r="36" spans="1:2" x14ac:dyDescent="0.25">
      <c r="A36" s="54">
        <v>46522</v>
      </c>
      <c r="B36" s="47" t="s">
        <v>9</v>
      </c>
    </row>
    <row r="37" spans="1:2" x14ac:dyDescent="0.25">
      <c r="A37" s="59"/>
    </row>
    <row r="38" spans="1:2" x14ac:dyDescent="0.25">
      <c r="A38" s="58" t="s">
        <v>32</v>
      </c>
    </row>
    <row r="39" spans="1:2" x14ac:dyDescent="0.25">
      <c r="A39" s="54">
        <v>46524</v>
      </c>
      <c r="B39" s="47" t="s">
        <v>14</v>
      </c>
    </row>
    <row r="40" spans="1:2" x14ac:dyDescent="0.25">
      <c r="A40" s="54">
        <v>46534</v>
      </c>
      <c r="B40" s="47" t="s">
        <v>15</v>
      </c>
    </row>
    <row r="41" spans="1:2" x14ac:dyDescent="0.25">
      <c r="A41" s="54">
        <v>46535</v>
      </c>
      <c r="B41" s="47" t="s">
        <v>11</v>
      </c>
    </row>
    <row r="42" spans="1:2" x14ac:dyDescent="0.25">
      <c r="A42" s="57"/>
    </row>
    <row r="43" spans="1:2" x14ac:dyDescent="0.25">
      <c r="A43" s="58" t="s">
        <v>33</v>
      </c>
    </row>
    <row r="44" spans="1:2" x14ac:dyDescent="0.25">
      <c r="A44" s="54">
        <v>46538</v>
      </c>
      <c r="B44" s="47" t="s">
        <v>26</v>
      </c>
    </row>
    <row r="45" spans="1:2" x14ac:dyDescent="0.25">
      <c r="A45" s="54">
        <v>46539</v>
      </c>
      <c r="B45" s="47" t="s">
        <v>14</v>
      </c>
    </row>
    <row r="46" spans="1:2" x14ac:dyDescent="0.25">
      <c r="A46" s="54">
        <v>46572</v>
      </c>
      <c r="B46" s="47" t="s">
        <v>27</v>
      </c>
    </row>
    <row r="47" spans="1:2" x14ac:dyDescent="0.25">
      <c r="A47" s="54">
        <v>46573</v>
      </c>
      <c r="B47" s="47" t="s">
        <v>40</v>
      </c>
    </row>
    <row r="48" spans="1:2" x14ac:dyDescent="0.25">
      <c r="A48" s="54">
        <v>46605</v>
      </c>
      <c r="B48" s="47" t="s">
        <v>15</v>
      </c>
    </row>
    <row r="49" spans="1:2" x14ac:dyDescent="0.25">
      <c r="A49" s="56"/>
    </row>
    <row r="50" spans="1:2" x14ac:dyDescent="0.25">
      <c r="A50" s="58" t="s">
        <v>34</v>
      </c>
    </row>
    <row r="51" spans="1:2" x14ac:dyDescent="0.25">
      <c r="A51" s="54">
        <v>46538</v>
      </c>
      <c r="B51" s="47" t="s">
        <v>26</v>
      </c>
    </row>
    <row r="52" spans="1:2" x14ac:dyDescent="0.25">
      <c r="A52" s="54">
        <v>46539</v>
      </c>
      <c r="B52" s="47" t="s">
        <v>14</v>
      </c>
    </row>
    <row r="53" spans="1:2" x14ac:dyDescent="0.25">
      <c r="A53" s="54">
        <v>46570</v>
      </c>
      <c r="B53" s="47" t="s">
        <v>15</v>
      </c>
    </row>
    <row r="54" spans="1:2" x14ac:dyDescent="0.25">
      <c r="A54" s="59"/>
    </row>
    <row r="55" spans="1:2" x14ac:dyDescent="0.25">
      <c r="A55" s="58" t="s">
        <v>35</v>
      </c>
    </row>
    <row r="56" spans="1:2" x14ac:dyDescent="0.25">
      <c r="A56" s="54">
        <v>46572</v>
      </c>
      <c r="B56" s="47" t="s">
        <v>27</v>
      </c>
    </row>
    <row r="57" spans="1:2" x14ac:dyDescent="0.25">
      <c r="A57" s="54">
        <v>46573</v>
      </c>
      <c r="B57" s="47" t="s">
        <v>40</v>
      </c>
    </row>
    <row r="58" spans="1:2" x14ac:dyDescent="0.25">
      <c r="A58" s="54">
        <v>46574</v>
      </c>
      <c r="B58" s="47" t="s">
        <v>14</v>
      </c>
    </row>
    <row r="59" spans="1:2" x14ac:dyDescent="0.25">
      <c r="A59" s="54">
        <v>46605</v>
      </c>
      <c r="B59" s="47" t="s">
        <v>15</v>
      </c>
    </row>
    <row r="60" spans="1:2" x14ac:dyDescent="0.25">
      <c r="A60" s="59"/>
    </row>
    <row r="61" spans="1:2" x14ac:dyDescent="0.25">
      <c r="A61" s="58" t="s">
        <v>36</v>
      </c>
    </row>
    <row r="62" spans="1:2" x14ac:dyDescent="0.25">
      <c r="A62" s="54">
        <v>46538</v>
      </c>
      <c r="B62" s="47" t="s">
        <v>26</v>
      </c>
    </row>
    <row r="63" spans="1:2" x14ac:dyDescent="0.25">
      <c r="A63" s="54">
        <v>46539</v>
      </c>
      <c r="B63" s="47" t="s">
        <v>14</v>
      </c>
    </row>
    <row r="64" spans="1:2" x14ac:dyDescent="0.25">
      <c r="A64" s="54">
        <v>46572</v>
      </c>
      <c r="B64" s="47" t="s">
        <v>27</v>
      </c>
    </row>
    <row r="65" spans="1:2" x14ac:dyDescent="0.25">
      <c r="A65" s="54">
        <v>46573</v>
      </c>
      <c r="B65" s="47" t="s">
        <v>40</v>
      </c>
    </row>
    <row r="66" spans="1:2" x14ac:dyDescent="0.25">
      <c r="A66" s="54">
        <v>46590</v>
      </c>
      <c r="B66" s="47" t="s">
        <v>15</v>
      </c>
    </row>
  </sheetData>
  <printOptions gridLines="1"/>
  <pageMargins left="0.7" right="0.7" top="0.75" bottom="0.75" header="0.3" footer="0.3"/>
  <pageSetup scale="7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Calendar Proposal</vt:lpstr>
      <vt:lpstr>Academic Calendar Proposal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2010-05-07T10:52:44Z</dcterms:created>
  <dcterms:modified xsi:type="dcterms:W3CDTF">2023-11-08T17:22:19Z</dcterms:modified>
</cp:coreProperties>
</file>